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600" windowHeight="11760"/>
  </bookViews>
  <sheets>
    <sheet name="Прил.№4" sheetId="1" r:id="rId1"/>
    <sheet name=" 5" sheetId="2" r:id="rId2"/>
  </sheets>
  <definedNames>
    <definedName name="_xlnm._FilterDatabase" localSheetId="1" hidden="1">' 5'!$C$10:$C$105</definedName>
  </definedNames>
  <calcPr calcId="145621"/>
</workbook>
</file>

<file path=xl/calcChain.xml><?xml version="1.0" encoding="utf-8"?>
<calcChain xmlns="http://schemas.openxmlformats.org/spreadsheetml/2006/main">
  <c r="K57" i="2" l="1"/>
  <c r="K56" i="2"/>
  <c r="K54" i="2"/>
  <c r="K52" i="2"/>
  <c r="K51" i="2"/>
  <c r="K49" i="2"/>
  <c r="K44" i="2"/>
  <c r="F44" i="2"/>
  <c r="K47" i="2"/>
  <c r="K46" i="2"/>
  <c r="K43" i="2" l="1"/>
  <c r="F67" i="2" l="1"/>
  <c r="G67" i="2"/>
  <c r="F68" i="2"/>
  <c r="G68" i="2"/>
  <c r="E67" i="2"/>
  <c r="E68" i="2"/>
  <c r="G25" i="1"/>
  <c r="G11" i="2" l="1"/>
  <c r="F11" i="2"/>
  <c r="J90" i="2"/>
  <c r="I90" i="2"/>
  <c r="H90" i="2"/>
  <c r="F90" i="2"/>
  <c r="E90" i="2"/>
  <c r="K89" i="2"/>
  <c r="K88" i="2"/>
  <c r="K87" i="2"/>
  <c r="K86" i="2"/>
  <c r="J85" i="2"/>
  <c r="I85" i="2"/>
  <c r="H85" i="2"/>
  <c r="G85" i="2"/>
  <c r="F85" i="2"/>
  <c r="E85" i="2"/>
  <c r="D85" i="2"/>
  <c r="G23" i="1"/>
  <c r="I30" i="1"/>
  <c r="H30" i="1"/>
  <c r="F30" i="1"/>
  <c r="E30" i="1"/>
  <c r="K94" i="2"/>
  <c r="K93" i="2"/>
  <c r="K92" i="2"/>
  <c r="K91" i="2"/>
  <c r="G90" i="2"/>
  <c r="D90" i="2"/>
  <c r="K84" i="2"/>
  <c r="K83" i="2"/>
  <c r="K82" i="2"/>
  <c r="K81" i="2"/>
  <c r="J80" i="2"/>
  <c r="I80" i="2"/>
  <c r="H80" i="2"/>
  <c r="G80" i="2"/>
  <c r="F80" i="2"/>
  <c r="E80" i="2"/>
  <c r="D80" i="2"/>
  <c r="K79" i="2"/>
  <c r="K78" i="2"/>
  <c r="K77" i="2"/>
  <c r="K76" i="2"/>
  <c r="J75" i="2"/>
  <c r="I75" i="2"/>
  <c r="H75" i="2"/>
  <c r="G75" i="2"/>
  <c r="F75" i="2"/>
  <c r="E75" i="2"/>
  <c r="D75" i="2"/>
  <c r="F23" i="1"/>
  <c r="J29" i="1"/>
  <c r="J28" i="1"/>
  <c r="K74" i="2"/>
  <c r="K73" i="2"/>
  <c r="K72" i="2"/>
  <c r="K71" i="2"/>
  <c r="J70" i="2"/>
  <c r="I70" i="2"/>
  <c r="H70" i="2"/>
  <c r="G70" i="2"/>
  <c r="D70" i="2"/>
  <c r="J27" i="1"/>
  <c r="J26" i="1"/>
  <c r="J30" i="1" l="1"/>
  <c r="K85" i="2"/>
  <c r="K68" i="2"/>
  <c r="G12" i="2"/>
  <c r="K67" i="2"/>
  <c r="K70" i="2"/>
  <c r="K80" i="2"/>
  <c r="K90" i="2"/>
  <c r="K75" i="2"/>
  <c r="G14" i="1"/>
  <c r="K18" i="2"/>
  <c r="K105" i="2"/>
  <c r="K104" i="2"/>
  <c r="K103" i="2"/>
  <c r="K102" i="2"/>
  <c r="K100" i="2"/>
  <c r="K99" i="2"/>
  <c r="K98" i="2"/>
  <c r="K97" i="2"/>
  <c r="K69" i="2"/>
  <c r="K66" i="2"/>
  <c r="K64" i="2"/>
  <c r="K63" i="2"/>
  <c r="K61" i="2"/>
  <c r="K41" i="2"/>
  <c r="K42" i="2"/>
  <c r="K40" i="2"/>
  <c r="K38" i="2"/>
  <c r="K35" i="2"/>
  <c r="K27" i="2"/>
  <c r="K28" i="2"/>
  <c r="K29" i="2"/>
  <c r="K30" i="2"/>
  <c r="K62" i="2"/>
  <c r="K58" i="2"/>
  <c r="K34" i="2"/>
  <c r="K33" i="2"/>
  <c r="K24" i="2"/>
  <c r="K23" i="2"/>
  <c r="K22" i="2"/>
  <c r="K21" i="2"/>
  <c r="K16" i="2"/>
  <c r="K17" i="2"/>
  <c r="K19" i="2"/>
  <c r="K13" i="2"/>
  <c r="J13" i="1"/>
  <c r="J11" i="1"/>
  <c r="J33" i="1"/>
  <c r="J32" i="1"/>
  <c r="J25" i="1"/>
  <c r="J24" i="1"/>
  <c r="J18" i="1"/>
  <c r="J15" i="1"/>
  <c r="J10" i="1"/>
  <c r="G39" i="2"/>
  <c r="H39" i="2"/>
  <c r="I39" i="2"/>
  <c r="J39" i="2"/>
  <c r="I31" i="1"/>
  <c r="I23" i="1"/>
  <c r="I14" i="1"/>
  <c r="I12" i="1"/>
  <c r="I9" i="1"/>
  <c r="I26" i="2"/>
  <c r="I25" i="2" s="1"/>
  <c r="J26" i="2"/>
  <c r="J25" i="2" s="1"/>
  <c r="I32" i="2"/>
  <c r="J32" i="2"/>
  <c r="I60" i="2"/>
  <c r="J60" i="2"/>
  <c r="I65" i="2"/>
  <c r="J65" i="2"/>
  <c r="I96" i="2"/>
  <c r="J96" i="2"/>
  <c r="I101" i="2"/>
  <c r="J101" i="2"/>
  <c r="I15" i="2"/>
  <c r="J15" i="2"/>
  <c r="I20" i="2"/>
  <c r="J20" i="2"/>
  <c r="I12" i="2"/>
  <c r="J12" i="2"/>
  <c r="I11" i="2"/>
  <c r="J11" i="2"/>
  <c r="I10" i="2"/>
  <c r="J10" i="2"/>
  <c r="E12" i="2"/>
  <c r="E11" i="2"/>
  <c r="J23" i="1" l="1"/>
  <c r="J14" i="2"/>
  <c r="I14" i="2"/>
  <c r="I8" i="1"/>
  <c r="J95" i="2"/>
  <c r="J59" i="2"/>
  <c r="J31" i="2"/>
  <c r="I95" i="2"/>
  <c r="I59" i="2"/>
  <c r="I31" i="2"/>
  <c r="J35" i="1"/>
  <c r="H34" i="1"/>
  <c r="G34" i="1"/>
  <c r="F34" i="1"/>
  <c r="E34" i="1"/>
  <c r="D34" i="1"/>
  <c r="I9" i="2" l="1"/>
  <c r="J9" i="2"/>
  <c r="J34" i="1"/>
  <c r="E10" i="2"/>
  <c r="F10" i="2"/>
  <c r="G10" i="2"/>
  <c r="H10" i="2"/>
  <c r="D10" i="2"/>
  <c r="H11" i="2"/>
  <c r="D11" i="2"/>
  <c r="K11" i="2" l="1"/>
  <c r="K10" i="2"/>
  <c r="J19" i="1"/>
  <c r="E31" i="1"/>
  <c r="E32" i="2"/>
  <c r="F31" i="1"/>
  <c r="G31" i="1"/>
  <c r="H31" i="1"/>
  <c r="D31" i="1"/>
  <c r="E23" i="1"/>
  <c r="H23" i="1"/>
  <c r="D23" i="1"/>
  <c r="E14" i="1"/>
  <c r="F14" i="1"/>
  <c r="H14" i="1"/>
  <c r="D14" i="1"/>
  <c r="E12" i="1"/>
  <c r="F12" i="1"/>
  <c r="G12" i="1"/>
  <c r="H12" i="1"/>
  <c r="E9" i="1"/>
  <c r="F9" i="1"/>
  <c r="G9" i="1"/>
  <c r="H9" i="1"/>
  <c r="D9" i="1"/>
  <c r="H12" i="2"/>
  <c r="D12" i="2"/>
  <c r="E96" i="2"/>
  <c r="F96" i="2"/>
  <c r="G96" i="2"/>
  <c r="H96" i="2"/>
  <c r="D96" i="2"/>
  <c r="E65" i="2"/>
  <c r="F65" i="2"/>
  <c r="G65" i="2"/>
  <c r="H65" i="2"/>
  <c r="D65" i="2"/>
  <c r="E101" i="2"/>
  <c r="F101" i="2"/>
  <c r="G101" i="2"/>
  <c r="H101" i="2"/>
  <c r="D101" i="2"/>
  <c r="E60" i="2"/>
  <c r="F60" i="2"/>
  <c r="G60" i="2"/>
  <c r="H60" i="2"/>
  <c r="D60" i="2"/>
  <c r="F32" i="2"/>
  <c r="G32" i="2"/>
  <c r="H32" i="2"/>
  <c r="D32" i="2"/>
  <c r="E39" i="2"/>
  <c r="F39" i="2"/>
  <c r="D39" i="2"/>
  <c r="E26" i="2"/>
  <c r="E25" i="2" s="1"/>
  <c r="F26" i="2"/>
  <c r="F25" i="2" s="1"/>
  <c r="G26" i="2"/>
  <c r="H26" i="2"/>
  <c r="H25" i="2" s="1"/>
  <c r="D26" i="2"/>
  <c r="E20" i="2"/>
  <c r="F20" i="2"/>
  <c r="G20" i="2"/>
  <c r="H20" i="2"/>
  <c r="D20" i="2"/>
  <c r="E15" i="2"/>
  <c r="F15" i="2"/>
  <c r="G15" i="2"/>
  <c r="H15" i="2"/>
  <c r="D15" i="2"/>
  <c r="G59" i="2" l="1"/>
  <c r="H59" i="2"/>
  <c r="K39" i="2"/>
  <c r="K101" i="2"/>
  <c r="J12" i="1"/>
  <c r="K96" i="2"/>
  <c r="J9" i="1"/>
  <c r="K15" i="2"/>
  <c r="K20" i="2"/>
  <c r="K65" i="2"/>
  <c r="K60" i="2"/>
  <c r="K32" i="2"/>
  <c r="G25" i="2"/>
  <c r="K25" i="2" s="1"/>
  <c r="K26" i="2"/>
  <c r="J31" i="1"/>
  <c r="J14" i="1"/>
  <c r="D25" i="2"/>
  <c r="D59" i="2"/>
  <c r="F59" i="2"/>
  <c r="F8" i="1"/>
  <c r="G8" i="1"/>
  <c r="H8" i="1"/>
  <c r="F12" i="2"/>
  <c r="K12" i="2" s="1"/>
  <c r="D14" i="2"/>
  <c r="G14" i="2"/>
  <c r="D31" i="2"/>
  <c r="G31" i="2"/>
  <c r="E59" i="2"/>
  <c r="E31" i="2"/>
  <c r="E8" i="1"/>
  <c r="H95" i="2"/>
  <c r="F95" i="2"/>
  <c r="G95" i="2"/>
  <c r="E95" i="2"/>
  <c r="D95" i="2"/>
  <c r="H14" i="2"/>
  <c r="F14" i="2"/>
  <c r="H31" i="2"/>
  <c r="E14" i="2"/>
  <c r="F31" i="2"/>
  <c r="D12" i="1"/>
  <c r="F9" i="2" l="1"/>
  <c r="K14" i="2"/>
  <c r="K31" i="2"/>
  <c r="K95" i="2"/>
  <c r="K59" i="2"/>
  <c r="J8" i="1"/>
  <c r="E9" i="2"/>
  <c r="G9" i="2"/>
  <c r="D8" i="1"/>
  <c r="H9" i="2"/>
  <c r="D9" i="2"/>
  <c r="K9" i="2" l="1"/>
</calcChain>
</file>

<file path=xl/sharedStrings.xml><?xml version="1.0" encoding="utf-8"?>
<sst xmlns="http://schemas.openxmlformats.org/spreadsheetml/2006/main" count="223" uniqueCount="71">
  <si>
    <t xml:space="preserve">РАСХОДЫ НА РЕАЛИЗАЦИЮ МУНИЦИПАЛЬНОЙ ПРОГРАММЫ </t>
  </si>
  <si>
    <t>Источники финансирования</t>
  </si>
  <si>
    <t>Мероприятия в области жилищно-коммунального хозяйства</t>
  </si>
  <si>
    <t>Отдельные мероприятия в области автомобильного транспорта</t>
  </si>
  <si>
    <t>Мероприятия в области национальной безопасности и правоохранительной деятельности</t>
  </si>
  <si>
    <t>Мероприятия в сфере дорожной деятельности</t>
  </si>
  <si>
    <t>Стоимость, тыс. руб.</t>
  </si>
  <si>
    <t>Содержание дорог в границах поселения</t>
  </si>
  <si>
    <t>Ремонт дорог в границаах поселения</t>
  </si>
  <si>
    <t>ЗА СЧЕТ СРЕДСТ БЮДЖЕТА ПОСЕЛЕНИЯ</t>
  </si>
  <si>
    <t xml:space="preserve">статус </t>
  </si>
  <si>
    <t>Статус</t>
  </si>
  <si>
    <t>Наименованиемуниципальной программы, отдельного мероприятия</t>
  </si>
  <si>
    <t>Расходы (тыс.рублей)</t>
  </si>
  <si>
    <t xml:space="preserve">ИТОГО </t>
  </si>
  <si>
    <t>ПРОГНОЗНАЯ (СПРАВОЧНАЯ) ОЦЕНКА</t>
  </si>
  <si>
    <t>РЕСУРСНОГО ОБЕСПЕЧЕНИЯ РЕАЛИЗАЦИИ МУНИЦИПАЛЬНОЙ ПРОГРАММЫ</t>
  </si>
  <si>
    <t>ЗА СЧЕТ ВСЕХ ИСТОЧНИКОВ ФИНАНСИРОВАНИЯ</t>
  </si>
  <si>
    <t>Направление</t>
  </si>
  <si>
    <t>Мероприятие</t>
  </si>
  <si>
    <t>ВСЕГО</t>
  </si>
  <si>
    <t>Администрация Нагорского городского поселения</t>
  </si>
  <si>
    <t>Ремонт дорог в границах поселения</t>
  </si>
  <si>
    <t>муниципальная программа</t>
  </si>
  <si>
    <t>Наименованиемуниципальной программы, подпрограммы, отдельного мероприятия</t>
  </si>
  <si>
    <t>федеральный бюджет</t>
  </si>
  <si>
    <t>областной бюджет</t>
  </si>
  <si>
    <t>местный бюджет</t>
  </si>
  <si>
    <t>внебюджетные источники</t>
  </si>
  <si>
    <t>направление</t>
  </si>
  <si>
    <t>Пожарная безопасность</t>
  </si>
  <si>
    <t>Правоохранительная деятельность</t>
  </si>
  <si>
    <t>Содержание  дорог в границах поселения</t>
  </si>
  <si>
    <t>Жилищное хозяйство</t>
  </si>
  <si>
    <t>Коммунальное хозяйство</t>
  </si>
  <si>
    <t>Уличное освещение</t>
  </si>
  <si>
    <t>Благоустройство</t>
  </si>
  <si>
    <t>Приложение №5</t>
  </si>
  <si>
    <t>Благоустройство территория поселения</t>
  </si>
  <si>
    <t>Благоустройство территории поселения</t>
  </si>
  <si>
    <t>Приложение №4</t>
  </si>
  <si>
    <t>Ответственный исполнитель, соисполнитель,муниципальный заказчик (муниципальный заказчик-кооординатор)</t>
  </si>
  <si>
    <t>УТВЕРЖДЕНА</t>
  </si>
  <si>
    <t>УТВЕРЖДЕНЫ</t>
  </si>
  <si>
    <t>Итого</t>
  </si>
  <si>
    <t>Развитие территории муниципального образования Нагорского городского поселения Нагорского района Кировской области"</t>
  </si>
  <si>
    <t>Развитие территории муниципальгого образования Нагорского городского поселения Нагорского района Кировской области"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</si>
  <si>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</si>
  <si>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</si>
  <si>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1043,87119 (местный бюджет)</t>
  </si>
  <si>
    <t>Муниципальная программа</t>
  </si>
  <si>
    <t>1940,86784 (районный бюджет)</t>
  </si>
  <si>
    <t>1940,86784(районный бюджет)</t>
  </si>
  <si>
    <t xml:space="preserve"> </t>
  </si>
  <si>
    <t xml:space="preserve">  </t>
  </si>
  <si>
    <t xml:space="preserve">Пассажирские перевозки </t>
  </si>
  <si>
    <t>Приобретение котла КВр - 0,6 на котельную № 2 по ул. Советская, д. 169 пгт. Нагорск Нагорского района</t>
  </si>
  <si>
    <t>Капитальный ремонт водопроводной сети по ул. Гаражная пгт. Нагорск Нагорского района</t>
  </si>
  <si>
    <t>Ремонт наружной теплотрассы к ДК Грехневка к
многоквартирному дому по адресу: ул. Советская, д. 14 (на компенсаторах) пгт. Нагорск Нагорского района</t>
  </si>
  <si>
    <t>2.1.</t>
  </si>
  <si>
    <t>2.2.</t>
  </si>
  <si>
    <t>2.3.</t>
  </si>
  <si>
    <t>2.4.</t>
  </si>
  <si>
    <t>2.5.</t>
  </si>
  <si>
    <t>Прочие мероприятия</t>
  </si>
  <si>
    <t>Приобретение 2-х погружных насосов ЕСО 4-142 на скважины № 72478 (ул. Спортивная), № 15049 ул. Савиных с целью модернизации 0,18 км водопроводной сети Нагорского городского поселения</t>
  </si>
  <si>
    <t>постановлением администрации Нагорского городского поселения от 05.07.2022 № 104</t>
  </si>
  <si>
    <t xml:space="preserve">постановлением администрации Нагорского городского поселения от 05.07.2022 № 104 </t>
  </si>
  <si>
    <t>Ремонт автомобильной дороги общего пользования местного значения по ул.Леушина Нагорского городского поселения</t>
  </si>
  <si>
    <t>Ремонт автомобильной дороги общего пользования местного значения по ул.Полевая Нагорского городского поселения</t>
  </si>
  <si>
    <t>Ремонт автомобильной дороги общего пользования местного значения по ул.Советская Нагорского городского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</si>
</sst>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0.0000"/>
  </numFmts>
  <fonts count="2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0" tint="-4.9989318521683403E-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0" fillId="0" borderId="0" xfId="0" applyFont="1"/>
    <xf numFmtId="0" fontId="5" fillId="0" borderId="0" xfId="0" applyFont="1"/>
    <xf numFmtId="0" fontId="0" fillId="0" borderId="0" xfId="0" applyFont="1"/>
    <xf numFmtId="0" fontId="12" fillId="0" borderId="0" xfId="0" applyFont="1"/>
    <xf numFmtId="0" fontId="14" fillId="0" borderId="0" xfId="0" applyFont="1"/>
    <xf numFmtId="0" fontId="9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4" fillId="0" borderId="2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49" fontId="19" fillId="0" borderId="1" xfId="0" applyNumberFormat="1" applyFont="1" applyBorder="1"/>
    <xf numFmtId="0" fontId="19" fillId="0" borderId="1" xfId="0" applyFont="1" applyBorder="1" applyAlignment="1">
      <alignment vertical="top" wrapText="1"/>
    </xf>
    <xf numFmtId="49" fontId="20" fillId="0" borderId="1" xfId="0" applyNumberFormat="1" applyFont="1" applyBorder="1"/>
    <xf numFmtId="0" fontId="20" fillId="0" borderId="1" xfId="0" applyFont="1" applyBorder="1" applyAlignment="1">
      <alignment vertical="top" wrapText="1"/>
    </xf>
    <xf numFmtId="0" fontId="7" fillId="0" borderId="1" xfId="0" applyFont="1" applyBorder="1" applyAlignment="1">
      <alignment wrapText="1"/>
    </xf>
    <xf numFmtId="164" fontId="17" fillId="0" borderId="1" xfId="0" applyNumberFormat="1" applyFont="1" applyBorder="1" applyAlignment="1">
      <alignment horizontal="center" wrapText="1"/>
    </xf>
    <xf numFmtId="164" fontId="18" fillId="0" borderId="1" xfId="0" applyNumberFormat="1" applyFont="1" applyBorder="1" applyAlignment="1">
      <alignment horizontal="center" wrapText="1"/>
    </xf>
    <xf numFmtId="164" fontId="18" fillId="0" borderId="3" xfId="0" applyNumberFormat="1" applyFont="1" applyBorder="1" applyAlignment="1">
      <alignment horizontal="center" wrapText="1"/>
    </xf>
    <xf numFmtId="164" fontId="2" fillId="0" borderId="0" xfId="0" applyNumberFormat="1" applyFont="1" applyAlignment="1">
      <alignment wrapText="1"/>
    </xf>
    <xf numFmtId="164" fontId="22" fillId="0" borderId="0" xfId="0" applyNumberFormat="1" applyFont="1" applyAlignment="1">
      <alignment wrapText="1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>
      <alignment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/>
    <xf numFmtId="164" fontId="23" fillId="0" borderId="0" xfId="0" applyNumberFormat="1" applyFont="1" applyAlignment="1">
      <alignment wrapText="1"/>
    </xf>
    <xf numFmtId="0" fontId="11" fillId="0" borderId="0" xfId="0" applyFont="1" applyAlignment="1"/>
    <xf numFmtId="1" fontId="19" fillId="0" borderId="1" xfId="0" applyNumberFormat="1" applyFont="1" applyBorder="1" applyAlignment="1">
      <alignment horizontal="center" vertical="center" wrapText="1"/>
    </xf>
    <xf numFmtId="164" fontId="11" fillId="0" borderId="0" xfId="0" applyNumberFormat="1" applyFont="1"/>
    <xf numFmtId="0" fontId="21" fillId="0" borderId="0" xfId="0" applyFont="1"/>
    <xf numFmtId="164" fontId="0" fillId="0" borderId="0" xfId="0" applyNumberFormat="1"/>
    <xf numFmtId="0" fontId="19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164" fontId="14" fillId="0" borderId="0" xfId="0" applyNumberFormat="1" applyFont="1"/>
    <xf numFmtId="49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164" fontId="17" fillId="4" borderId="1" xfId="0" applyNumberFormat="1" applyFont="1" applyFill="1" applyBorder="1" applyAlignment="1">
      <alignment horizontal="center" wrapText="1"/>
    </xf>
    <xf numFmtId="164" fontId="18" fillId="4" borderId="3" xfId="0" applyNumberFormat="1" applyFont="1" applyFill="1" applyBorder="1" applyAlignment="1">
      <alignment horizontal="center" wrapText="1"/>
    </xf>
    <xf numFmtId="164" fontId="17" fillId="5" borderId="1" xfId="0" applyNumberFormat="1" applyFont="1" applyFill="1" applyBorder="1" applyAlignment="1">
      <alignment horizontal="center" wrapText="1"/>
    </xf>
    <xf numFmtId="164" fontId="18" fillId="5" borderId="3" xfId="0" applyNumberFormat="1" applyFont="1" applyFill="1" applyBorder="1" applyAlignment="1">
      <alignment horizontal="center" wrapText="1"/>
    </xf>
    <xf numFmtId="2" fontId="18" fillId="5" borderId="1" xfId="0" applyNumberFormat="1" applyFont="1" applyFill="1" applyBorder="1" applyAlignment="1">
      <alignment wrapText="1"/>
    </xf>
    <xf numFmtId="165" fontId="8" fillId="0" borderId="0" xfId="0" applyNumberFormat="1" applyFont="1" applyAlignment="1">
      <alignment vertical="center"/>
    </xf>
    <xf numFmtId="164" fontId="3" fillId="3" borderId="1" xfId="0" applyNumberFormat="1" applyFont="1" applyFill="1" applyBorder="1" applyAlignment="1">
      <alignment horizontal="center" wrapText="1"/>
    </xf>
    <xf numFmtId="164" fontId="17" fillId="3" borderId="1" xfId="0" applyNumberFormat="1" applyFont="1" applyFill="1" applyBorder="1" applyAlignment="1">
      <alignment horizontal="center" wrapText="1"/>
    </xf>
    <xf numFmtId="164" fontId="18" fillId="3" borderId="1" xfId="0" applyNumberFormat="1" applyFont="1" applyFill="1" applyBorder="1" applyAlignment="1">
      <alignment horizontal="center" wrapText="1"/>
    </xf>
    <xf numFmtId="164" fontId="24" fillId="3" borderId="1" xfId="0" applyNumberFormat="1" applyFont="1" applyFill="1" applyBorder="1" applyAlignment="1">
      <alignment horizontal="center" wrapText="1"/>
    </xf>
    <xf numFmtId="164" fontId="18" fillId="3" borderId="3" xfId="0" applyNumberFormat="1" applyFont="1" applyFill="1" applyBorder="1" applyAlignment="1">
      <alignment horizontal="center" wrapText="1"/>
    </xf>
    <xf numFmtId="164" fontId="15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vertical="center" wrapText="1"/>
    </xf>
    <xf numFmtId="164" fontId="3" fillId="3" borderId="21" xfId="0" applyNumberFormat="1" applyFont="1" applyFill="1" applyBorder="1" applyAlignment="1">
      <alignment horizontal="right" vertical="center" wrapText="1"/>
    </xf>
    <xf numFmtId="164" fontId="15" fillId="3" borderId="1" xfId="0" applyNumberFormat="1" applyFont="1" applyFill="1" applyBorder="1" applyAlignment="1">
      <alignment vertical="center" wrapText="1"/>
    </xf>
    <xf numFmtId="164" fontId="15" fillId="3" borderId="11" xfId="0" applyNumberFormat="1" applyFont="1" applyFill="1" applyBorder="1" applyAlignment="1">
      <alignment vertical="center" wrapText="1"/>
    </xf>
    <xf numFmtId="164" fontId="3" fillId="3" borderId="21" xfId="0" applyNumberFormat="1" applyFont="1" applyFill="1" applyBorder="1" applyAlignment="1">
      <alignment vertical="center" wrapText="1"/>
    </xf>
    <xf numFmtId="164" fontId="15" fillId="3" borderId="6" xfId="0" applyNumberFormat="1" applyFont="1" applyFill="1" applyBorder="1" applyAlignment="1">
      <alignment vertical="center" wrapText="1"/>
    </xf>
    <xf numFmtId="164" fontId="15" fillId="3" borderId="11" xfId="0" applyNumberFormat="1" applyFont="1" applyFill="1" applyBorder="1" applyAlignment="1">
      <alignment wrapText="1"/>
    </xf>
    <xf numFmtId="164" fontId="15" fillId="3" borderId="1" xfId="0" applyNumberFormat="1" applyFont="1" applyFill="1" applyBorder="1" applyAlignment="1">
      <alignment wrapText="1"/>
    </xf>
    <xf numFmtId="0" fontId="15" fillId="0" borderId="0" xfId="0" applyFont="1"/>
    <xf numFmtId="165" fontId="3" fillId="3" borderId="1" xfId="0" applyNumberFormat="1" applyFont="1" applyFill="1" applyBorder="1" applyAlignment="1">
      <alignment vertical="center" wrapText="1"/>
    </xf>
    <xf numFmtId="164" fontId="17" fillId="3" borderId="1" xfId="0" applyNumberFormat="1" applyFont="1" applyFill="1" applyBorder="1" applyAlignment="1">
      <alignment vertical="center" wrapText="1"/>
    </xf>
    <xf numFmtId="165" fontId="17" fillId="3" borderId="21" xfId="0" applyNumberFormat="1" applyFont="1" applyFill="1" applyBorder="1" applyAlignment="1">
      <alignment horizontal="right" vertical="center" wrapText="1"/>
    </xf>
    <xf numFmtId="165" fontId="18" fillId="3" borderId="1" xfId="0" applyNumberFormat="1" applyFont="1" applyFill="1" applyBorder="1" applyAlignment="1">
      <alignment vertical="center" wrapText="1"/>
    </xf>
    <xf numFmtId="165" fontId="18" fillId="3" borderId="11" xfId="0" applyNumberFormat="1" applyFont="1" applyFill="1" applyBorder="1" applyAlignment="1">
      <alignment vertical="center" wrapText="1"/>
    </xf>
    <xf numFmtId="165" fontId="17" fillId="3" borderId="21" xfId="0" applyNumberFormat="1" applyFont="1" applyFill="1" applyBorder="1" applyAlignment="1">
      <alignment vertical="center" wrapText="1"/>
    </xf>
    <xf numFmtId="165" fontId="18" fillId="3" borderId="6" xfId="0" applyNumberFormat="1" applyFont="1" applyFill="1" applyBorder="1" applyAlignment="1">
      <alignment vertical="center" wrapText="1"/>
    </xf>
    <xf numFmtId="164" fontId="17" fillId="3" borderId="21" xfId="0" applyNumberFormat="1" applyFont="1" applyFill="1" applyBorder="1" applyAlignment="1">
      <alignment vertical="center" wrapText="1"/>
    </xf>
    <xf numFmtId="165" fontId="18" fillId="3" borderId="11" xfId="0" applyNumberFormat="1" applyFont="1" applyFill="1" applyBorder="1" applyAlignment="1">
      <alignment wrapText="1"/>
    </xf>
    <xf numFmtId="165" fontId="18" fillId="3" borderId="1" xfId="0" applyNumberFormat="1" applyFont="1" applyFill="1" applyBorder="1" applyAlignment="1">
      <alignment wrapText="1"/>
    </xf>
    <xf numFmtId="164" fontId="18" fillId="3" borderId="1" xfId="0" applyNumberFormat="1" applyFont="1" applyFill="1" applyBorder="1" applyAlignment="1">
      <alignment wrapText="1"/>
    </xf>
    <xf numFmtId="165" fontId="3" fillId="0" borderId="1" xfId="0" applyNumberFormat="1" applyFont="1" applyBorder="1" applyAlignment="1">
      <alignment vertical="center" wrapText="1"/>
    </xf>
    <xf numFmtId="164" fontId="0" fillId="0" borderId="0" xfId="0" applyNumberFormat="1" applyAlignment="1">
      <alignment vertical="center"/>
    </xf>
    <xf numFmtId="164" fontId="18" fillId="5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164" fontId="15" fillId="3" borderId="6" xfId="0" applyNumberFormat="1" applyFont="1" applyFill="1" applyBorder="1" applyAlignment="1">
      <alignment wrapText="1"/>
    </xf>
    <xf numFmtId="165" fontId="18" fillId="3" borderId="6" xfId="0" applyNumberFormat="1" applyFont="1" applyFill="1" applyBorder="1" applyAlignment="1">
      <alignment wrapText="1"/>
    </xf>
    <xf numFmtId="164" fontId="3" fillId="0" borderId="7" xfId="0" applyNumberFormat="1" applyFont="1" applyBorder="1" applyAlignment="1">
      <alignment horizontal="right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15" fillId="0" borderId="7" xfId="0" applyNumberFormat="1" applyFont="1" applyBorder="1" applyAlignment="1">
      <alignment horizontal="right" vertical="center" wrapText="1"/>
    </xf>
    <xf numFmtId="164" fontId="15" fillId="0" borderId="9" xfId="0" applyNumberFormat="1" applyFont="1" applyBorder="1" applyAlignment="1">
      <alignment horizontal="right" vertical="center" wrapText="1"/>
    </xf>
    <xf numFmtId="164" fontId="15" fillId="0" borderId="12" xfId="0" applyNumberFormat="1" applyFont="1" applyBorder="1" applyAlignment="1">
      <alignment horizontal="right" vertical="center" wrapText="1"/>
    </xf>
    <xf numFmtId="164" fontId="18" fillId="3" borderId="6" xfId="0" applyNumberFormat="1" applyFont="1" applyFill="1" applyBorder="1" applyAlignment="1">
      <alignment wrapText="1"/>
    </xf>
    <xf numFmtId="2" fontId="17" fillId="0" borderId="21" xfId="0" applyNumberFormat="1" applyFont="1" applyBorder="1" applyAlignment="1">
      <alignment vertical="center" wrapText="1"/>
    </xf>
    <xf numFmtId="164" fontId="3" fillId="0" borderId="22" xfId="0" applyNumberFormat="1" applyFont="1" applyBorder="1" applyAlignment="1">
      <alignment horizontal="right" vertical="center" wrapText="1"/>
    </xf>
    <xf numFmtId="1" fontId="19" fillId="2" borderId="2" xfId="0" applyNumberFormat="1" applyFont="1" applyFill="1" applyBorder="1" applyAlignment="1">
      <alignment horizontal="center" vertical="center" wrapText="1"/>
    </xf>
    <xf numFmtId="1" fontId="19" fillId="2" borderId="23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Border="1" applyAlignment="1">
      <alignment vertical="center" wrapText="1"/>
    </xf>
    <xf numFmtId="2" fontId="18" fillId="0" borderId="1" xfId="0" applyNumberFormat="1" applyFont="1" applyBorder="1" applyAlignment="1">
      <alignment vertical="center" wrapText="1"/>
    </xf>
    <xf numFmtId="165" fontId="18" fillId="0" borderId="1" xfId="0" applyNumberFormat="1" applyFont="1" applyBorder="1" applyAlignment="1">
      <alignment vertical="center" wrapText="1"/>
    </xf>
    <xf numFmtId="2" fontId="18" fillId="0" borderId="1" xfId="0" applyNumberFormat="1" applyFont="1" applyBorder="1" applyAlignment="1">
      <alignment wrapText="1"/>
    </xf>
    <xf numFmtId="164" fontId="3" fillId="3" borderId="6" xfId="0" applyNumberFormat="1" applyFont="1" applyFill="1" applyBorder="1" applyAlignment="1">
      <alignment horizontal="right" vertical="center" wrapText="1"/>
    </xf>
    <xf numFmtId="164" fontId="17" fillId="3" borderId="6" xfId="0" applyNumberFormat="1" applyFont="1" applyFill="1" applyBorder="1" applyAlignment="1">
      <alignment horizontal="right" vertical="center" wrapText="1"/>
    </xf>
    <xf numFmtId="165" fontId="17" fillId="0" borderId="6" xfId="0" applyNumberFormat="1" applyFont="1" applyBorder="1" applyAlignment="1">
      <alignment horizontal="right" vertical="center" wrapText="1"/>
    </xf>
    <xf numFmtId="164" fontId="3" fillId="3" borderId="11" xfId="0" applyNumberFormat="1" applyFont="1" applyFill="1" applyBorder="1" applyAlignment="1">
      <alignment horizontal="right" vertical="center" wrapText="1"/>
    </xf>
    <xf numFmtId="165" fontId="17" fillId="3" borderId="11" xfId="0" applyNumberFormat="1" applyFont="1" applyFill="1" applyBorder="1" applyAlignment="1">
      <alignment horizontal="right" vertical="center" wrapText="1"/>
    </xf>
    <xf numFmtId="2" fontId="17" fillId="2" borderId="11" xfId="0" applyNumberFormat="1" applyFont="1" applyFill="1" applyBorder="1" applyAlignment="1">
      <alignment horizontal="right" vertical="center" wrapText="1"/>
    </xf>
    <xf numFmtId="2" fontId="17" fillId="0" borderId="21" xfId="0" applyNumberFormat="1" applyFont="1" applyBorder="1" applyAlignment="1">
      <alignment horizontal="right" vertical="center" wrapText="1"/>
    </xf>
    <xf numFmtId="2" fontId="18" fillId="0" borderId="6" xfId="0" applyNumberFormat="1" applyFont="1" applyBorder="1" applyAlignment="1">
      <alignment vertical="center" wrapText="1"/>
    </xf>
    <xf numFmtId="164" fontId="15" fillId="0" borderId="7" xfId="0" applyNumberFormat="1" applyFont="1" applyBorder="1" applyAlignment="1">
      <alignment horizontal="right" wrapText="1"/>
    </xf>
    <xf numFmtId="164" fontId="15" fillId="0" borderId="9" xfId="0" applyNumberFormat="1" applyFont="1" applyBorder="1" applyAlignment="1">
      <alignment horizontal="right" wrapText="1"/>
    </xf>
    <xf numFmtId="2" fontId="18" fillId="0" borderId="11" xfId="0" applyNumberFormat="1" applyFont="1" applyBorder="1" applyAlignment="1">
      <alignment vertical="center" wrapText="1"/>
    </xf>
    <xf numFmtId="164" fontId="15" fillId="0" borderId="12" xfId="0" applyNumberFormat="1" applyFont="1" applyBorder="1" applyAlignment="1">
      <alignment horizontal="right" wrapText="1"/>
    </xf>
    <xf numFmtId="165" fontId="17" fillId="0" borderId="21" xfId="0" applyNumberFormat="1" applyFont="1" applyBorder="1" applyAlignment="1">
      <alignment vertical="center" wrapText="1"/>
    </xf>
    <xf numFmtId="0" fontId="0" fillId="0" borderId="0" xfId="0" applyBorder="1"/>
    <xf numFmtId="2" fontId="18" fillId="0" borderId="6" xfId="0" applyNumberFormat="1" applyFont="1" applyBorder="1" applyAlignment="1">
      <alignment wrapText="1"/>
    </xf>
    <xf numFmtId="2" fontId="18" fillId="0" borderId="11" xfId="0" applyNumberFormat="1" applyFont="1" applyBorder="1" applyAlignment="1">
      <alignment wrapText="1"/>
    </xf>
    <xf numFmtId="164" fontId="18" fillId="3" borderId="6" xfId="0" applyNumberFormat="1" applyFont="1" applyFill="1" applyBorder="1" applyAlignment="1">
      <alignment vertical="center" wrapText="1"/>
    </xf>
    <xf numFmtId="165" fontId="18" fillId="0" borderId="6" xfId="0" applyNumberFormat="1" applyFont="1" applyBorder="1" applyAlignment="1">
      <alignment vertical="center" wrapText="1"/>
    </xf>
    <xf numFmtId="164" fontId="3" fillId="0" borderId="28" xfId="0" applyNumberFormat="1" applyFont="1" applyBorder="1" applyAlignment="1">
      <alignment horizontal="right" vertical="center" wrapText="1"/>
    </xf>
    <xf numFmtId="164" fontId="15" fillId="0" borderId="19" xfId="0" applyNumberFormat="1" applyFont="1" applyBorder="1" applyAlignment="1">
      <alignment horizontal="right" wrapText="1"/>
    </xf>
    <xf numFmtId="164" fontId="15" fillId="0" borderId="1" xfId="0" applyNumberFormat="1" applyFont="1" applyBorder="1" applyAlignment="1">
      <alignment horizontal="right" wrapText="1"/>
    </xf>
    <xf numFmtId="164" fontId="3" fillId="0" borderId="27" xfId="0" applyNumberFormat="1" applyFont="1" applyBorder="1" applyAlignment="1">
      <alignment horizontal="right" vertical="center" wrapText="1"/>
    </xf>
    <xf numFmtId="164" fontId="15" fillId="0" borderId="1" xfId="0" applyNumberFormat="1" applyFont="1" applyBorder="1" applyAlignment="1">
      <alignment horizontal="right" vertical="center" wrapText="1"/>
    </xf>
    <xf numFmtId="164" fontId="15" fillId="3" borderId="3" xfId="0" applyNumberFormat="1" applyFont="1" applyFill="1" applyBorder="1" applyAlignment="1">
      <alignment vertical="center" wrapText="1"/>
    </xf>
    <xf numFmtId="165" fontId="18" fillId="3" borderId="3" xfId="0" applyNumberFormat="1" applyFont="1" applyFill="1" applyBorder="1" applyAlignment="1">
      <alignment vertical="center" wrapText="1"/>
    </xf>
    <xf numFmtId="2" fontId="18" fillId="0" borderId="3" xfId="0" applyNumberFormat="1" applyFont="1" applyBorder="1" applyAlignment="1">
      <alignment vertical="center" wrapText="1"/>
    </xf>
    <xf numFmtId="164" fontId="15" fillId="0" borderId="3" xfId="0" applyNumberFormat="1" applyFont="1" applyBorder="1" applyAlignment="1">
      <alignment horizontal="right" vertical="center" wrapText="1"/>
    </xf>
    <xf numFmtId="164" fontId="17" fillId="3" borderId="11" xfId="0" applyNumberFormat="1" applyFont="1" applyFill="1" applyBorder="1" applyAlignment="1">
      <alignment horizontal="right" vertical="center" wrapText="1"/>
    </xf>
    <xf numFmtId="164" fontId="17" fillId="3" borderId="21" xfId="0" applyNumberFormat="1" applyFont="1" applyFill="1" applyBorder="1" applyAlignment="1">
      <alignment horizontal="right" vertical="center" wrapText="1"/>
    </xf>
    <xf numFmtId="164" fontId="18" fillId="3" borderId="1" xfId="0" applyNumberFormat="1" applyFont="1" applyFill="1" applyBorder="1" applyAlignment="1">
      <alignment vertical="center" wrapText="1"/>
    </xf>
    <xf numFmtId="164" fontId="18" fillId="3" borderId="11" xfId="0" applyNumberFormat="1" applyFont="1" applyFill="1" applyBorder="1" applyAlignment="1">
      <alignment vertical="center" wrapText="1"/>
    </xf>
    <xf numFmtId="164" fontId="18" fillId="3" borderId="3" xfId="0" applyNumberFormat="1" applyFont="1" applyFill="1" applyBorder="1" applyAlignment="1">
      <alignment vertical="center" wrapText="1"/>
    </xf>
    <xf numFmtId="164" fontId="18" fillId="3" borderId="11" xfId="0" applyNumberFormat="1" applyFont="1" applyFill="1" applyBorder="1" applyAlignment="1">
      <alignment wrapText="1"/>
    </xf>
    <xf numFmtId="165" fontId="3" fillId="5" borderId="1" xfId="0" applyNumberFormat="1" applyFont="1" applyFill="1" applyBorder="1" applyAlignment="1">
      <alignment vertical="center" wrapText="1"/>
    </xf>
    <xf numFmtId="165" fontId="17" fillId="5" borderId="11" xfId="0" applyNumberFormat="1" applyFont="1" applyFill="1" applyBorder="1" applyAlignment="1">
      <alignment horizontal="right" vertical="center" wrapText="1"/>
    </xf>
    <xf numFmtId="2" fontId="17" fillId="5" borderId="21" xfId="0" applyNumberFormat="1" applyFont="1" applyFill="1" applyBorder="1" applyAlignment="1">
      <alignment horizontal="right" vertical="center" wrapText="1"/>
    </xf>
    <xf numFmtId="2" fontId="18" fillId="5" borderId="6" xfId="0" applyNumberFormat="1" applyFont="1" applyFill="1" applyBorder="1" applyAlignment="1">
      <alignment vertical="center" wrapText="1"/>
    </xf>
    <xf numFmtId="2" fontId="18" fillId="5" borderId="1" xfId="0" applyNumberFormat="1" applyFont="1" applyFill="1" applyBorder="1" applyAlignment="1">
      <alignment vertical="center" wrapText="1"/>
    </xf>
    <xf numFmtId="2" fontId="18" fillId="5" borderId="11" xfId="0" applyNumberFormat="1" applyFont="1" applyFill="1" applyBorder="1" applyAlignment="1">
      <alignment vertical="center" wrapText="1"/>
    </xf>
    <xf numFmtId="2" fontId="17" fillId="5" borderId="21" xfId="0" applyNumberFormat="1" applyFont="1" applyFill="1" applyBorder="1" applyAlignment="1">
      <alignment vertical="center" wrapText="1"/>
    </xf>
    <xf numFmtId="2" fontId="18" fillId="5" borderId="3" xfId="0" applyNumberFormat="1" applyFont="1" applyFill="1" applyBorder="1" applyAlignment="1">
      <alignment vertical="center" wrapText="1"/>
    </xf>
    <xf numFmtId="165" fontId="18" fillId="5" borderId="1" xfId="0" applyNumberFormat="1" applyFont="1" applyFill="1" applyBorder="1" applyAlignment="1">
      <alignment vertical="center" wrapText="1"/>
    </xf>
    <xf numFmtId="164" fontId="18" fillId="5" borderId="1" xfId="0" applyNumberFormat="1" applyFont="1" applyFill="1" applyBorder="1" applyAlignment="1">
      <alignment wrapText="1"/>
    </xf>
    <xf numFmtId="164" fontId="17" fillId="5" borderId="6" xfId="0" applyNumberFormat="1" applyFont="1" applyFill="1" applyBorder="1" applyAlignment="1">
      <alignment horizontal="right" vertical="center" wrapText="1"/>
    </xf>
    <xf numFmtId="164" fontId="17" fillId="5" borderId="1" xfId="0" applyNumberFormat="1" applyFont="1" applyFill="1" applyBorder="1" applyAlignment="1">
      <alignment vertical="center" wrapText="1"/>
    </xf>
    <xf numFmtId="49" fontId="20" fillId="0" borderId="5" xfId="0" applyNumberFormat="1" applyFont="1" applyBorder="1" applyAlignment="1">
      <alignment vertical="top"/>
    </xf>
    <xf numFmtId="0" fontId="20" fillId="0" borderId="5" xfId="0" applyFont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164" fontId="18" fillId="3" borderId="1" xfId="0" applyNumberFormat="1" applyFont="1" applyFill="1" applyBorder="1" applyAlignment="1">
      <alignment vertical="top" wrapText="1"/>
    </xf>
    <xf numFmtId="164" fontId="17" fillId="5" borderId="21" xfId="0" applyNumberFormat="1" applyFont="1" applyFill="1" applyBorder="1" applyAlignment="1">
      <alignment vertical="center" wrapText="1"/>
    </xf>
    <xf numFmtId="164" fontId="18" fillId="5" borderId="6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49" fontId="20" fillId="0" borderId="2" xfId="0" applyNumberFormat="1" applyFont="1" applyBorder="1" applyAlignment="1"/>
    <xf numFmtId="49" fontId="20" fillId="0" borderId="3" xfId="0" applyNumberFormat="1" applyFont="1" applyBorder="1" applyAlignment="1"/>
    <xf numFmtId="0" fontId="7" fillId="0" borderId="2" xfId="0" applyFont="1" applyBorder="1" applyAlignment="1">
      <alignment wrapText="1"/>
    </xf>
    <xf numFmtId="0" fontId="11" fillId="0" borderId="2" xfId="0" applyFont="1" applyBorder="1" applyAlignment="1">
      <alignment wrapText="1"/>
    </xf>
    <xf numFmtId="49" fontId="20" fillId="0" borderId="1" xfId="0" applyNumberFormat="1" applyFont="1" applyBorder="1" applyAlignment="1"/>
    <xf numFmtId="164" fontId="18" fillId="3" borderId="2" xfId="0" applyNumberFormat="1" applyFont="1" applyFill="1" applyBorder="1" applyAlignment="1">
      <alignment horizontal="left" wrapText="1"/>
    </xf>
    <xf numFmtId="164" fontId="18" fillId="5" borderId="1" xfId="0" applyNumberFormat="1" applyFont="1" applyFill="1" applyBorder="1" applyAlignment="1">
      <alignment horizontal="left" wrapText="1"/>
    </xf>
    <xf numFmtId="164" fontId="18" fillId="0" borderId="1" xfId="0" applyNumberFormat="1" applyFont="1" applyBorder="1" applyAlignment="1">
      <alignment horizontal="left" wrapText="1"/>
    </xf>
    <xf numFmtId="164" fontId="18" fillId="0" borderId="2" xfId="0" applyNumberFormat="1" applyFont="1" applyBorder="1" applyAlignment="1">
      <alignment horizontal="left" wrapText="1"/>
    </xf>
    <xf numFmtId="164" fontId="17" fillId="3" borderId="1" xfId="0" applyNumberFormat="1" applyFont="1" applyFill="1" applyBorder="1" applyAlignment="1">
      <alignment horizontal="left" wrapText="1"/>
    </xf>
    <xf numFmtId="164" fontId="17" fillId="5" borderId="1" xfId="0" applyNumberFormat="1" applyFont="1" applyFill="1" applyBorder="1" applyAlignment="1">
      <alignment horizontal="left" wrapText="1"/>
    </xf>
    <xf numFmtId="164" fontId="17" fillId="0" borderId="1" xfId="0" applyNumberFormat="1" applyFont="1" applyBorder="1" applyAlignment="1">
      <alignment horizontal="left" wrapText="1"/>
    </xf>
    <xf numFmtId="164" fontId="18" fillId="3" borderId="1" xfId="0" applyNumberFormat="1" applyFont="1" applyFill="1" applyBorder="1" applyAlignment="1">
      <alignment horizontal="left" wrapText="1"/>
    </xf>
    <xf numFmtId="164" fontId="18" fillId="0" borderId="1" xfId="0" applyNumberFormat="1" applyFont="1" applyBorder="1" applyAlignment="1">
      <alignment horizontal="left" vertical="top" wrapText="1"/>
    </xf>
    <xf numFmtId="164" fontId="18" fillId="3" borderId="3" xfId="0" applyNumberFormat="1" applyFont="1" applyFill="1" applyBorder="1" applyAlignment="1">
      <alignment horizontal="left" wrapText="1"/>
    </xf>
    <xf numFmtId="164" fontId="18" fillId="5" borderId="3" xfId="0" applyNumberFormat="1" applyFont="1" applyFill="1" applyBorder="1" applyAlignment="1">
      <alignment horizontal="left" wrapText="1"/>
    </xf>
    <xf numFmtId="164" fontId="18" fillId="0" borderId="3" xfId="0" applyNumberFormat="1" applyFont="1" applyBorder="1" applyAlignment="1">
      <alignment horizontal="left" wrapText="1"/>
    </xf>
    <xf numFmtId="0" fontId="11" fillId="0" borderId="5" xfId="0" applyFont="1" applyBorder="1" applyAlignment="1">
      <alignment wrapText="1"/>
    </xf>
    <xf numFmtId="164" fontId="18" fillId="3" borderId="5" xfId="0" applyNumberFormat="1" applyFont="1" applyFill="1" applyBorder="1" applyAlignment="1">
      <alignment vertical="top" wrapText="1"/>
    </xf>
    <xf numFmtId="164" fontId="17" fillId="0" borderId="3" xfId="0" applyNumberFormat="1" applyFont="1" applyBorder="1" applyAlignment="1">
      <alignment horizontal="left" wrapText="1"/>
    </xf>
    <xf numFmtId="49" fontId="20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wrapText="1"/>
    </xf>
    <xf numFmtId="164" fontId="18" fillId="5" borderId="1" xfId="0" applyNumberFormat="1" applyFont="1" applyFill="1" applyBorder="1" applyAlignment="1">
      <alignment horizontal="center" vertical="top" wrapText="1"/>
    </xf>
    <xf numFmtId="164" fontId="0" fillId="0" borderId="0" xfId="0" applyNumberFormat="1" applyAlignment="1">
      <alignment wrapText="1"/>
    </xf>
    <xf numFmtId="0" fontId="12" fillId="0" borderId="0" xfId="0" applyFont="1" applyAlignment="1">
      <alignment horizontal="left"/>
    </xf>
    <xf numFmtId="0" fontId="4" fillId="0" borderId="1" xfId="0" applyFont="1" applyBorder="1" applyAlignment="1">
      <alignment wrapText="1"/>
    </xf>
    <xf numFmtId="164" fontId="0" fillId="0" borderId="0" xfId="0" applyNumberFormat="1" applyAlignment="1">
      <alignment vertical="center" wrapText="1"/>
    </xf>
    <xf numFmtId="164" fontId="18" fillId="5" borderId="6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2" fontId="0" fillId="0" borderId="0" xfId="0" applyNumberFormat="1" applyAlignment="1">
      <alignment wrapText="1"/>
    </xf>
    <xf numFmtId="164" fontId="18" fillId="3" borderId="5" xfId="0" applyNumberFormat="1" applyFont="1" applyFill="1" applyBorder="1" applyAlignment="1">
      <alignment horizontal="left" wrapText="1"/>
    </xf>
    <xf numFmtId="0" fontId="7" fillId="0" borderId="31" xfId="0" applyFont="1" applyBorder="1" applyAlignment="1">
      <alignment wrapText="1"/>
    </xf>
    <xf numFmtId="166" fontId="18" fillId="5" borderId="1" xfId="0" applyNumberFormat="1" applyFont="1" applyFill="1" applyBorder="1" applyAlignment="1">
      <alignment wrapText="1"/>
    </xf>
    <xf numFmtId="166" fontId="18" fillId="5" borderId="11" xfId="0" applyNumberFormat="1" applyFont="1" applyFill="1" applyBorder="1" applyAlignment="1">
      <alignment wrapText="1"/>
    </xf>
    <xf numFmtId="166" fontId="17" fillId="5" borderId="21" xfId="0" applyNumberFormat="1" applyFont="1" applyFill="1" applyBorder="1" applyAlignment="1">
      <alignment vertical="center" wrapText="1"/>
    </xf>
    <xf numFmtId="166" fontId="18" fillId="5" borderId="6" xfId="0" applyNumberFormat="1" applyFont="1" applyFill="1" applyBorder="1" applyAlignment="1">
      <alignment wrapText="1"/>
    </xf>
    <xf numFmtId="1" fontId="4" fillId="2" borderId="33" xfId="0" applyNumberFormat="1" applyFont="1" applyFill="1" applyBorder="1" applyAlignment="1">
      <alignment horizontal="center" vertical="center" wrapText="1"/>
    </xf>
    <xf numFmtId="49" fontId="20" fillId="3" borderId="3" xfId="0" applyNumberFormat="1" applyFont="1" applyFill="1" applyBorder="1" applyAlignment="1"/>
    <xf numFmtId="0" fontId="7" fillId="3" borderId="0" xfId="0" applyFont="1" applyFill="1" applyAlignment="1">
      <alignment wrapText="1"/>
    </xf>
    <xf numFmtId="0" fontId="11" fillId="3" borderId="1" xfId="0" applyFont="1" applyFill="1" applyBorder="1" applyAlignment="1">
      <alignment wrapText="1"/>
    </xf>
    <xf numFmtId="164" fontId="18" fillId="3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5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/>
    </xf>
    <xf numFmtId="164" fontId="18" fillId="5" borderId="2" xfId="0" applyNumberFormat="1" applyFont="1" applyFill="1" applyBorder="1" applyAlignment="1">
      <alignment horizontal="left" vertical="top" wrapText="1"/>
    </xf>
    <xf numFmtId="164" fontId="18" fillId="5" borderId="5" xfId="0" applyNumberFormat="1" applyFont="1" applyFill="1" applyBorder="1" applyAlignment="1">
      <alignment horizontal="left" vertical="top" wrapText="1"/>
    </xf>
    <xf numFmtId="164" fontId="18" fillId="5" borderId="3" xfId="0" applyNumberFormat="1" applyFont="1" applyFill="1" applyBorder="1" applyAlignment="1">
      <alignment horizontal="left" vertical="top" wrapText="1"/>
    </xf>
    <xf numFmtId="164" fontId="18" fillId="0" borderId="2" xfId="0" applyNumberFormat="1" applyFont="1" applyBorder="1" applyAlignment="1">
      <alignment horizontal="left" vertical="top" wrapText="1"/>
    </xf>
    <xf numFmtId="164" fontId="18" fillId="0" borderId="5" xfId="0" applyNumberFormat="1" applyFont="1" applyBorder="1" applyAlignment="1">
      <alignment horizontal="left" vertical="top" wrapText="1"/>
    </xf>
    <xf numFmtId="164" fontId="18" fillId="0" borderId="3" xfId="0" applyNumberFormat="1" applyFont="1" applyBorder="1" applyAlignment="1">
      <alignment horizontal="left" vertical="top" wrapText="1"/>
    </xf>
    <xf numFmtId="49" fontId="20" fillId="0" borderId="2" xfId="0" applyNumberFormat="1" applyFont="1" applyBorder="1" applyAlignment="1">
      <alignment vertical="top"/>
    </xf>
    <xf numFmtId="49" fontId="20" fillId="0" borderId="5" xfId="0" applyNumberFormat="1" applyFont="1" applyBorder="1" applyAlignment="1">
      <alignment vertical="top"/>
    </xf>
    <xf numFmtId="49" fontId="20" fillId="0" borderId="3" xfId="0" applyNumberFormat="1" applyFont="1" applyBorder="1" applyAlignment="1">
      <alignment vertical="top"/>
    </xf>
    <xf numFmtId="0" fontId="20" fillId="0" borderId="2" xfId="0" applyFont="1" applyBorder="1" applyAlignment="1">
      <alignment vertical="top" wrapText="1"/>
    </xf>
    <xf numFmtId="0" fontId="20" fillId="0" borderId="5" xfId="0" applyFont="1" applyBorder="1" applyAlignment="1">
      <alignment vertical="top" wrapText="1"/>
    </xf>
    <xf numFmtId="0" fontId="20" fillId="0" borderId="3" xfId="0" applyFont="1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164" fontId="18" fillId="3" borderId="2" xfId="0" applyNumberFormat="1" applyFont="1" applyFill="1" applyBorder="1" applyAlignment="1">
      <alignment horizontal="left" vertical="top" wrapText="1"/>
    </xf>
    <xf numFmtId="164" fontId="18" fillId="3" borderId="5" xfId="0" applyNumberFormat="1" applyFont="1" applyFill="1" applyBorder="1" applyAlignment="1">
      <alignment horizontal="left" vertical="top" wrapText="1"/>
    </xf>
    <xf numFmtId="164" fontId="18" fillId="3" borderId="3" xfId="0" applyNumberFormat="1" applyFont="1" applyFill="1" applyBorder="1" applyAlignment="1">
      <alignment horizontal="left" vertical="top" wrapText="1"/>
    </xf>
    <xf numFmtId="0" fontId="0" fillId="3" borderId="5" xfId="0" applyFill="1" applyBorder="1" applyAlignment="1">
      <alignment horizontal="left" wrapText="1"/>
    </xf>
    <xf numFmtId="0" fontId="0" fillId="3" borderId="3" xfId="0" applyFill="1" applyBorder="1" applyAlignment="1">
      <alignment horizontal="left" wrapText="1"/>
    </xf>
    <xf numFmtId="0" fontId="15" fillId="0" borderId="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3" fillId="0" borderId="21" xfId="0" applyFont="1" applyBorder="1" applyAlignment="1">
      <alignment horizontal="left" wrapText="1"/>
    </xf>
    <xf numFmtId="0" fontId="4" fillId="0" borderId="2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wrapText="1"/>
    </xf>
    <xf numFmtId="0" fontId="3" fillId="0" borderId="30" xfId="0" applyFont="1" applyBorder="1" applyAlignment="1">
      <alignment horizontal="left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" fontId="4" fillId="0" borderId="8" xfId="0" applyNumberFormat="1" applyFont="1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 wrapText="1"/>
    </xf>
    <xf numFmtId="164" fontId="15" fillId="0" borderId="9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164" fontId="18" fillId="3" borderId="1" xfId="0" applyNumberFormat="1" applyFont="1" applyFill="1" applyBorder="1" applyAlignment="1">
      <alignment vertical="top" wrapText="1"/>
    </xf>
    <xf numFmtId="164" fontId="18" fillId="5" borderId="2" xfId="0" applyNumberFormat="1" applyFont="1" applyFill="1" applyBorder="1" applyAlignment="1">
      <alignment horizontal="center" vertical="top" wrapText="1"/>
    </xf>
    <xf numFmtId="164" fontId="18" fillId="5" borderId="5" xfId="0" applyNumberFormat="1" applyFont="1" applyFill="1" applyBorder="1" applyAlignment="1">
      <alignment horizontal="center" vertical="top" wrapText="1"/>
    </xf>
    <xf numFmtId="164" fontId="18" fillId="5" borderId="3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Border="1" applyAlignment="1">
      <alignment vertical="top" wrapText="1"/>
    </xf>
    <xf numFmtId="0" fontId="0" fillId="3" borderId="1" xfId="0" applyFill="1" applyBorder="1" applyAlignment="1">
      <alignment wrapText="1"/>
    </xf>
    <xf numFmtId="0" fontId="15" fillId="0" borderId="6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/>
    </xf>
    <xf numFmtId="0" fontId="15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64" fontId="3" fillId="2" borderId="32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3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164" fontId="18" fillId="3" borderId="5" xfId="0" applyNumberFormat="1" applyFont="1" applyFill="1" applyBorder="1" applyAlignment="1">
      <alignment horizontal="center" wrapText="1"/>
    </xf>
    <xf numFmtId="0" fontId="15" fillId="0" borderId="2" xfId="0" applyFont="1" applyBorder="1" applyAlignment="1">
      <alignment horizontal="left" vertical="center" wrapText="1"/>
    </xf>
    <xf numFmtId="164" fontId="15" fillId="3" borderId="2" xfId="0" applyNumberFormat="1" applyFont="1" applyFill="1" applyBorder="1" applyAlignment="1">
      <alignment vertical="center" wrapText="1"/>
    </xf>
    <xf numFmtId="165" fontId="18" fillId="3" borderId="2" xfId="0" applyNumberFormat="1" applyFont="1" applyFill="1" applyBorder="1" applyAlignment="1">
      <alignment vertical="center" wrapText="1"/>
    </xf>
    <xf numFmtId="164" fontId="18" fillId="3" borderId="2" xfId="0" applyNumberFormat="1" applyFont="1" applyFill="1" applyBorder="1" applyAlignment="1">
      <alignment vertical="center" wrapText="1"/>
    </xf>
    <xf numFmtId="2" fontId="18" fillId="5" borderId="2" xfId="0" applyNumberFormat="1" applyFont="1" applyFill="1" applyBorder="1" applyAlignment="1">
      <alignment vertical="center" wrapText="1"/>
    </xf>
    <xf numFmtId="2" fontId="18" fillId="0" borderId="2" xfId="0" applyNumberFormat="1" applyFont="1" applyBorder="1" applyAlignment="1">
      <alignment vertical="center" wrapText="1"/>
    </xf>
    <xf numFmtId="164" fontId="15" fillId="0" borderId="23" xfId="0" applyNumberFormat="1" applyFont="1" applyBorder="1" applyAlignment="1">
      <alignment horizontal="right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3" xfId="0" applyBorder="1" applyAlignment="1">
      <alignment wrapText="1"/>
    </xf>
    <xf numFmtId="49" fontId="4" fillId="0" borderId="1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34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36"/>
  <sheetViews>
    <sheetView tabSelected="1" topLeftCell="A13" workbookViewId="0">
      <selection activeCell="B20" sqref="B20"/>
    </sheetView>
  </sheetViews>
  <sheetFormatPr defaultRowHeight="15" x14ac:dyDescent="0.25"/>
  <cols>
    <col min="1" max="1" width="14.42578125" style="5" customWidth="1"/>
    <col min="2" max="2" width="47.28515625" style="6" customWidth="1"/>
    <col min="3" max="3" width="26.85546875" style="6" customWidth="1"/>
    <col min="4" max="4" width="14.85546875" style="6" hidden="1" customWidth="1"/>
    <col min="5" max="5" width="13.7109375" style="49" customWidth="1"/>
    <col min="6" max="6" width="13" style="50" customWidth="1"/>
    <col min="7" max="7" width="14.85546875" style="6" customWidth="1"/>
    <col min="8" max="9" width="13.85546875" style="6" customWidth="1"/>
    <col min="10" max="10" width="12.7109375" style="6" customWidth="1"/>
    <col min="11" max="12" width="11.5703125" bestFit="1" customWidth="1"/>
  </cols>
  <sheetData>
    <row r="1" spans="1:12" ht="19.5" customHeight="1" x14ac:dyDescent="0.25">
      <c r="B1" s="45"/>
      <c r="C1" s="45"/>
      <c r="D1" s="45"/>
      <c r="E1" s="47"/>
      <c r="F1" s="45" t="s">
        <v>40</v>
      </c>
      <c r="G1" s="59"/>
      <c r="H1" s="45"/>
      <c r="I1" s="45"/>
      <c r="J1" s="45"/>
    </row>
    <row r="2" spans="1:12" ht="15" customHeight="1" x14ac:dyDescent="0.25">
      <c r="A2" s="45"/>
      <c r="B2" s="45"/>
      <c r="C2" s="45"/>
      <c r="D2" s="45"/>
      <c r="E2" s="47"/>
      <c r="F2" s="213" t="s">
        <v>43</v>
      </c>
      <c r="G2" s="213"/>
      <c r="H2" s="213"/>
      <c r="I2" s="213"/>
      <c r="J2" s="213"/>
    </row>
    <row r="3" spans="1:12" ht="55.5" customHeight="1" x14ac:dyDescent="0.25">
      <c r="A3" s="45"/>
      <c r="B3" s="45"/>
      <c r="C3" s="45"/>
      <c r="D3" s="45"/>
      <c r="E3" s="47"/>
      <c r="F3" s="214" t="s">
        <v>67</v>
      </c>
      <c r="G3" s="214"/>
      <c r="H3" s="214"/>
      <c r="I3" s="214"/>
      <c r="J3" s="214"/>
    </row>
    <row r="4" spans="1:12" x14ac:dyDescent="0.25">
      <c r="B4" s="218" t="s">
        <v>0</v>
      </c>
      <c r="C4" s="218"/>
      <c r="D4" s="218"/>
      <c r="E4" s="218"/>
      <c r="F4" s="218"/>
      <c r="G4" s="218"/>
      <c r="H4" s="218"/>
      <c r="I4" s="218"/>
      <c r="J4" s="218"/>
    </row>
    <row r="5" spans="1:12" x14ac:dyDescent="0.25">
      <c r="B5" s="219" t="s">
        <v>9</v>
      </c>
      <c r="C5" s="219"/>
      <c r="D5" s="219"/>
      <c r="E5" s="219"/>
      <c r="F5" s="219"/>
      <c r="G5" s="219"/>
      <c r="H5" s="219"/>
      <c r="I5" s="219"/>
      <c r="J5" s="219"/>
    </row>
    <row r="6" spans="1:12" s="7" customFormat="1" ht="19.5" customHeight="1" x14ac:dyDescent="0.25">
      <c r="A6" s="215" t="s">
        <v>11</v>
      </c>
      <c r="B6" s="216" t="s">
        <v>12</v>
      </c>
      <c r="C6" s="217" t="s">
        <v>41</v>
      </c>
      <c r="D6" s="215" t="s">
        <v>13</v>
      </c>
      <c r="E6" s="215"/>
      <c r="F6" s="215"/>
      <c r="G6" s="215"/>
      <c r="H6" s="215"/>
      <c r="I6" s="215"/>
      <c r="J6" s="215"/>
    </row>
    <row r="7" spans="1:12" s="7" customFormat="1" ht="46.5" customHeight="1" x14ac:dyDescent="0.25">
      <c r="A7" s="215"/>
      <c r="B7" s="216"/>
      <c r="C7" s="217"/>
      <c r="D7" s="22">
        <v>2019</v>
      </c>
      <c r="E7" s="48">
        <v>2020</v>
      </c>
      <c r="F7" s="52">
        <v>2021</v>
      </c>
      <c r="G7" s="52">
        <v>2022</v>
      </c>
      <c r="H7" s="52">
        <v>2023</v>
      </c>
      <c r="I7" s="52">
        <v>2024</v>
      </c>
      <c r="J7" s="22" t="s">
        <v>14</v>
      </c>
    </row>
    <row r="8" spans="1:12" ht="57" x14ac:dyDescent="0.25">
      <c r="A8" s="60" t="s">
        <v>50</v>
      </c>
      <c r="B8" s="57" t="s">
        <v>46</v>
      </c>
      <c r="C8" s="10" t="s">
        <v>20</v>
      </c>
      <c r="D8" s="67">
        <f>D9+D12+D14+D23+D31</f>
        <v>5034.2040299999999</v>
      </c>
      <c r="E8" s="68">
        <f>E9+E12+E14+E23+E31</f>
        <v>15616.729879999999</v>
      </c>
      <c r="F8" s="68">
        <f>F9+F12+F14+F23+F31+F34</f>
        <v>16361.864829999999</v>
      </c>
      <c r="G8" s="63">
        <f>G9+G12+G14+G23+G31</f>
        <v>25024.537319999999</v>
      </c>
      <c r="H8" s="37">
        <f>H9+H12+H14+H23+H31</f>
        <v>2622.5</v>
      </c>
      <c r="I8" s="37">
        <f>I9+I12+I14+I23+I31</f>
        <v>2715.6</v>
      </c>
      <c r="J8" s="37">
        <f t="shared" ref="J8:J15" si="0">SUM(E8:I8)</f>
        <v>62341.232029999992</v>
      </c>
      <c r="K8" s="51"/>
      <c r="L8" s="51"/>
    </row>
    <row r="9" spans="1:12" s="9" customFormat="1" ht="42.75" x14ac:dyDescent="0.25">
      <c r="A9" s="32" t="s">
        <v>18</v>
      </c>
      <c r="B9" s="33" t="s">
        <v>4</v>
      </c>
      <c r="C9" s="11" t="s">
        <v>21</v>
      </c>
      <c r="D9" s="68">
        <f>D10+D11</f>
        <v>110</v>
      </c>
      <c r="E9" s="178">
        <f t="shared" ref="E9:I9" si="1">E10+E11</f>
        <v>10</v>
      </c>
      <c r="F9" s="178">
        <f t="shared" si="1"/>
        <v>150</v>
      </c>
      <c r="G9" s="179">
        <f t="shared" si="1"/>
        <v>60</v>
      </c>
      <c r="H9" s="180">
        <f t="shared" si="1"/>
        <v>60</v>
      </c>
      <c r="I9" s="180">
        <f t="shared" si="1"/>
        <v>95</v>
      </c>
      <c r="J9" s="180">
        <f t="shared" si="0"/>
        <v>375</v>
      </c>
      <c r="K9" s="56"/>
      <c r="L9" s="56"/>
    </row>
    <row r="10" spans="1:12" s="8" customFormat="1" ht="26.25" x14ac:dyDescent="0.25">
      <c r="A10" s="34" t="s">
        <v>19</v>
      </c>
      <c r="B10" s="35" t="s">
        <v>30</v>
      </c>
      <c r="C10" s="12" t="s">
        <v>21</v>
      </c>
      <c r="D10" s="69">
        <v>110</v>
      </c>
      <c r="E10" s="181">
        <v>10</v>
      </c>
      <c r="F10" s="181">
        <v>150</v>
      </c>
      <c r="G10" s="175">
        <v>60</v>
      </c>
      <c r="H10" s="176">
        <v>60</v>
      </c>
      <c r="I10" s="176">
        <v>95</v>
      </c>
      <c r="J10" s="176">
        <f t="shared" si="0"/>
        <v>375</v>
      </c>
    </row>
    <row r="11" spans="1:12" s="8" customFormat="1" ht="26.25" x14ac:dyDescent="0.25">
      <c r="A11" s="34" t="s">
        <v>19</v>
      </c>
      <c r="B11" s="35" t="s">
        <v>31</v>
      </c>
      <c r="C11" s="12" t="s">
        <v>21</v>
      </c>
      <c r="D11" s="69">
        <v>0</v>
      </c>
      <c r="E11" s="181">
        <v>0</v>
      </c>
      <c r="F11" s="181">
        <v>0</v>
      </c>
      <c r="G11" s="175">
        <v>0</v>
      </c>
      <c r="H11" s="176">
        <v>0</v>
      </c>
      <c r="I11" s="176">
        <v>0</v>
      </c>
      <c r="J11" s="176">
        <f t="shared" si="0"/>
        <v>0</v>
      </c>
    </row>
    <row r="12" spans="1:12" s="9" customFormat="1" ht="28.5" x14ac:dyDescent="0.25">
      <c r="A12" s="32" t="s">
        <v>18</v>
      </c>
      <c r="B12" s="33" t="s">
        <v>3</v>
      </c>
      <c r="C12" s="11" t="s">
        <v>21</v>
      </c>
      <c r="D12" s="68">
        <f>D13</f>
        <v>0</v>
      </c>
      <c r="E12" s="178">
        <f t="shared" ref="E12:I12" si="2">E13</f>
        <v>162.72999999999999</v>
      </c>
      <c r="F12" s="178">
        <f t="shared" si="2"/>
        <v>100</v>
      </c>
      <c r="G12" s="179">
        <f t="shared" si="2"/>
        <v>480</v>
      </c>
      <c r="H12" s="180">
        <f t="shared" si="2"/>
        <v>120</v>
      </c>
      <c r="I12" s="180">
        <f t="shared" si="2"/>
        <v>120</v>
      </c>
      <c r="J12" s="180">
        <f t="shared" si="0"/>
        <v>982.73</v>
      </c>
    </row>
    <row r="13" spans="1:12" s="8" customFormat="1" ht="26.25" x14ac:dyDescent="0.25">
      <c r="A13" s="34" t="s">
        <v>19</v>
      </c>
      <c r="B13" s="81" t="s">
        <v>55</v>
      </c>
      <c r="C13" s="12" t="s">
        <v>21</v>
      </c>
      <c r="D13" s="69">
        <v>0</v>
      </c>
      <c r="E13" s="181">
        <v>162.72999999999999</v>
      </c>
      <c r="F13" s="181">
        <v>100</v>
      </c>
      <c r="G13" s="175">
        <v>480</v>
      </c>
      <c r="H13" s="176">
        <v>120</v>
      </c>
      <c r="I13" s="176">
        <v>120</v>
      </c>
      <c r="J13" s="176">
        <f t="shared" si="0"/>
        <v>982.73</v>
      </c>
    </row>
    <row r="14" spans="1:12" s="9" customFormat="1" ht="28.5" x14ac:dyDescent="0.25">
      <c r="A14" s="32" t="s">
        <v>18</v>
      </c>
      <c r="B14" s="33" t="s">
        <v>5</v>
      </c>
      <c r="C14" s="12" t="s">
        <v>21</v>
      </c>
      <c r="D14" s="68">
        <f t="shared" ref="D14:I14" si="3">D15+D18</f>
        <v>2984.7390300000002</v>
      </c>
      <c r="E14" s="178">
        <f t="shared" si="3"/>
        <v>13076.004939999999</v>
      </c>
      <c r="F14" s="178">
        <f t="shared" si="3"/>
        <v>11878.527</v>
      </c>
      <c r="G14" s="179">
        <f t="shared" si="3"/>
        <v>20162.098389999999</v>
      </c>
      <c r="H14" s="180">
        <f t="shared" si="3"/>
        <v>1008.3</v>
      </c>
      <c r="I14" s="180">
        <f t="shared" si="3"/>
        <v>1021.6</v>
      </c>
      <c r="J14" s="180">
        <f t="shared" si="0"/>
        <v>47146.530330000001</v>
      </c>
      <c r="L14" s="56"/>
    </row>
    <row r="15" spans="1:12" s="8" customFormat="1" ht="15.75" x14ac:dyDescent="0.25">
      <c r="A15" s="226" t="s">
        <v>19</v>
      </c>
      <c r="B15" s="229" t="s">
        <v>7</v>
      </c>
      <c r="C15" s="232" t="s">
        <v>21</v>
      </c>
      <c r="D15" s="69">
        <v>2984.7390300000002</v>
      </c>
      <c r="E15" s="235">
        <v>2515.0049399999998</v>
      </c>
      <c r="F15" s="235">
        <v>3917.527</v>
      </c>
      <c r="G15" s="220">
        <v>3443.8363899999999</v>
      </c>
      <c r="H15" s="223">
        <v>1008.3</v>
      </c>
      <c r="I15" s="223">
        <v>1021.6</v>
      </c>
      <c r="J15" s="223">
        <f t="shared" si="0"/>
        <v>11906.268329999999</v>
      </c>
    </row>
    <row r="16" spans="1:12" s="8" customFormat="1" ht="12" customHeight="1" x14ac:dyDescent="0.25">
      <c r="A16" s="227"/>
      <c r="B16" s="230"/>
      <c r="C16" s="233"/>
      <c r="D16" s="70" t="s">
        <v>51</v>
      </c>
      <c r="E16" s="238"/>
      <c r="F16" s="236"/>
      <c r="G16" s="221"/>
      <c r="H16" s="224"/>
      <c r="I16" s="224"/>
      <c r="J16" s="224"/>
    </row>
    <row r="17" spans="1:14" s="8" customFormat="1" ht="23.25" hidden="1" x14ac:dyDescent="0.25">
      <c r="A17" s="228"/>
      <c r="B17" s="231"/>
      <c r="C17" s="234"/>
      <c r="D17" s="70" t="s">
        <v>49</v>
      </c>
      <c r="E17" s="239"/>
      <c r="F17" s="237"/>
      <c r="G17" s="222"/>
      <c r="H17" s="225"/>
      <c r="I17" s="225"/>
      <c r="J17" s="225"/>
    </row>
    <row r="18" spans="1:14" s="8" customFormat="1" ht="26.25" customHeight="1" x14ac:dyDescent="0.25">
      <c r="A18" s="189" t="s">
        <v>19</v>
      </c>
      <c r="B18" s="35" t="s">
        <v>22</v>
      </c>
      <c r="C18" s="190" t="s">
        <v>21</v>
      </c>
      <c r="D18" s="69">
        <v>0</v>
      </c>
      <c r="E18" s="164">
        <v>10561</v>
      </c>
      <c r="F18" s="164">
        <v>7961</v>
      </c>
      <c r="G18" s="191">
        <v>16718.261999999999</v>
      </c>
      <c r="H18" s="182">
        <v>0</v>
      </c>
      <c r="I18" s="182">
        <v>0</v>
      </c>
      <c r="J18" s="182">
        <f>SUM(E18:I18)</f>
        <v>35240.262000000002</v>
      </c>
    </row>
    <row r="19" spans="1:14" s="8" customFormat="1" ht="30" hidden="1" customHeight="1" x14ac:dyDescent="0.25">
      <c r="A19" s="160"/>
      <c r="B19" s="161"/>
      <c r="C19" s="186"/>
      <c r="D19" s="295">
        <v>0</v>
      </c>
      <c r="E19" s="187"/>
      <c r="F19" s="187"/>
      <c r="G19" s="184"/>
      <c r="H19" s="185"/>
      <c r="I19" s="185"/>
      <c r="J19" s="188">
        <f t="shared" ref="J19" si="4">SUM(D19:H19)</f>
        <v>0</v>
      </c>
    </row>
    <row r="20" spans="1:14" s="8" customFormat="1" ht="30" customHeight="1" x14ac:dyDescent="0.25">
      <c r="A20" s="189"/>
      <c r="B20" s="35" t="s">
        <v>69</v>
      </c>
      <c r="C20" s="190"/>
      <c r="D20" s="69"/>
      <c r="E20" s="210"/>
      <c r="F20" s="210">
        <v>7961</v>
      </c>
      <c r="G20" s="184"/>
      <c r="H20" s="185"/>
      <c r="I20" s="185"/>
      <c r="J20" s="188"/>
    </row>
    <row r="21" spans="1:14" s="8" customFormat="1" ht="30" customHeight="1" x14ac:dyDescent="0.25">
      <c r="A21" s="189"/>
      <c r="B21" s="35" t="s">
        <v>68</v>
      </c>
      <c r="C21" s="190"/>
      <c r="D21" s="69"/>
      <c r="E21" s="210"/>
      <c r="F21" s="210"/>
      <c r="G21" s="184">
        <v>6718.2</v>
      </c>
      <c r="H21" s="185"/>
      <c r="I21" s="185"/>
      <c r="J21" s="188"/>
    </row>
    <row r="22" spans="1:14" s="8" customFormat="1" ht="30" customHeight="1" x14ac:dyDescent="0.25">
      <c r="A22" s="189"/>
      <c r="B22" s="35" t="s">
        <v>70</v>
      </c>
      <c r="C22" s="190"/>
      <c r="D22" s="69"/>
      <c r="E22" s="210"/>
      <c r="F22" s="210"/>
      <c r="G22" s="184">
        <v>10000.062</v>
      </c>
      <c r="H22" s="185"/>
      <c r="I22" s="185"/>
      <c r="J22" s="188"/>
    </row>
    <row r="23" spans="1:14" s="9" customFormat="1" ht="28.5" x14ac:dyDescent="0.25">
      <c r="A23" s="32" t="s">
        <v>18</v>
      </c>
      <c r="B23" s="33" t="s">
        <v>2</v>
      </c>
      <c r="C23" s="12" t="s">
        <v>21</v>
      </c>
      <c r="D23" s="68">
        <f>D24+D25</f>
        <v>612.26499999999999</v>
      </c>
      <c r="E23" s="178">
        <f t="shared" ref="E23:I23" si="5">E24+E25</f>
        <v>1076.798</v>
      </c>
      <c r="F23" s="178">
        <f>F24+F25</f>
        <v>2517.79783</v>
      </c>
      <c r="G23" s="179">
        <f>G24+G25</f>
        <v>3319.5389299999997</v>
      </c>
      <c r="H23" s="180">
        <f t="shared" si="5"/>
        <v>598</v>
      </c>
      <c r="I23" s="180">
        <f t="shared" si="5"/>
        <v>556.4</v>
      </c>
      <c r="J23" s="180">
        <f>J24+J25</f>
        <v>8068.5347599999996</v>
      </c>
      <c r="L23" s="56"/>
    </row>
    <row r="24" spans="1:14" s="8" customFormat="1" ht="26.25" x14ac:dyDescent="0.25">
      <c r="A24" s="32" t="s">
        <v>18</v>
      </c>
      <c r="B24" s="194" t="s">
        <v>33</v>
      </c>
      <c r="C24" s="11" t="s">
        <v>21</v>
      </c>
      <c r="D24" s="68">
        <v>224.2</v>
      </c>
      <c r="E24" s="178">
        <v>168.2</v>
      </c>
      <c r="F24" s="178">
        <v>134</v>
      </c>
      <c r="G24" s="179">
        <v>216.64893000000001</v>
      </c>
      <c r="H24" s="180">
        <v>248</v>
      </c>
      <c r="I24" s="180">
        <v>200</v>
      </c>
      <c r="J24" s="180">
        <f t="shared" ref="J24:J33" si="6">SUM(E24:I24)</f>
        <v>966.84893</v>
      </c>
      <c r="N24" s="193"/>
    </row>
    <row r="25" spans="1:14" s="8" customFormat="1" ht="26.25" x14ac:dyDescent="0.25">
      <c r="A25" s="32" t="s">
        <v>18</v>
      </c>
      <c r="B25" s="194" t="s">
        <v>34</v>
      </c>
      <c r="C25" s="11" t="s">
        <v>21</v>
      </c>
      <c r="D25" s="68">
        <v>388.065</v>
      </c>
      <c r="E25" s="178">
        <v>908.59799999999996</v>
      </c>
      <c r="F25" s="178">
        <v>2383.79783</v>
      </c>
      <c r="G25" s="179">
        <f>G26+G27+G28+G29+G30</f>
        <v>3102.89</v>
      </c>
      <c r="H25" s="180">
        <v>350</v>
      </c>
      <c r="I25" s="180">
        <v>356.4</v>
      </c>
      <c r="J25" s="180">
        <f t="shared" si="6"/>
        <v>7101.6858299999994</v>
      </c>
    </row>
    <row r="26" spans="1:14" s="8" customFormat="1" ht="30" customHeight="1" x14ac:dyDescent="0.25">
      <c r="A26" s="169" t="s">
        <v>19</v>
      </c>
      <c r="B26" s="171" t="s">
        <v>57</v>
      </c>
      <c r="C26" s="172" t="s">
        <v>21</v>
      </c>
      <c r="D26" s="69"/>
      <c r="E26" s="174">
        <v>0</v>
      </c>
      <c r="F26" s="174">
        <v>0</v>
      </c>
      <c r="G26" s="175">
        <v>1771.49</v>
      </c>
      <c r="H26" s="176">
        <v>0</v>
      </c>
      <c r="I26" s="176">
        <v>0</v>
      </c>
      <c r="J26" s="176">
        <f>E26+F26+G26+H26+I26</f>
        <v>1771.49</v>
      </c>
    </row>
    <row r="27" spans="1:14" s="8" customFormat="1" ht="43.5" customHeight="1" x14ac:dyDescent="0.25">
      <c r="A27" s="173" t="s">
        <v>19</v>
      </c>
      <c r="B27" s="171" t="s">
        <v>56</v>
      </c>
      <c r="C27" s="172" t="s">
        <v>21</v>
      </c>
      <c r="D27" s="69"/>
      <c r="E27" s="174">
        <v>0</v>
      </c>
      <c r="F27" s="174">
        <v>0</v>
      </c>
      <c r="G27" s="175">
        <v>600</v>
      </c>
      <c r="H27" s="177">
        <v>0</v>
      </c>
      <c r="I27" s="177">
        <v>0</v>
      </c>
      <c r="J27" s="177">
        <f>E27+F27+G27+H27+I27</f>
        <v>600</v>
      </c>
    </row>
    <row r="28" spans="1:14" s="8" customFormat="1" ht="82.5" customHeight="1" x14ac:dyDescent="0.25">
      <c r="A28" s="173" t="s">
        <v>19</v>
      </c>
      <c r="B28" s="36" t="s">
        <v>65</v>
      </c>
      <c r="C28" s="172" t="s">
        <v>21</v>
      </c>
      <c r="D28" s="69"/>
      <c r="E28" s="174">
        <v>0</v>
      </c>
      <c r="F28" s="174">
        <v>0</v>
      </c>
      <c r="G28" s="175">
        <v>67.36</v>
      </c>
      <c r="H28" s="177">
        <v>0</v>
      </c>
      <c r="I28" s="177">
        <v>0</v>
      </c>
      <c r="J28" s="177">
        <f t="shared" ref="J28:J29" si="7">E28+F28+G28+H28+I28</f>
        <v>67.36</v>
      </c>
    </row>
    <row r="29" spans="1:14" s="8" customFormat="1" ht="60.75" customHeight="1" x14ac:dyDescent="0.25">
      <c r="A29" s="173" t="s">
        <v>19</v>
      </c>
      <c r="B29" s="201" t="s">
        <v>58</v>
      </c>
      <c r="C29" s="190" t="s">
        <v>21</v>
      </c>
      <c r="D29" s="69"/>
      <c r="E29" s="181">
        <v>0</v>
      </c>
      <c r="F29" s="181">
        <v>0</v>
      </c>
      <c r="G29" s="175">
        <v>291.54000000000002</v>
      </c>
      <c r="H29" s="176">
        <v>0</v>
      </c>
      <c r="I29" s="176">
        <v>0</v>
      </c>
      <c r="J29" s="176">
        <f t="shared" si="7"/>
        <v>291.54000000000002</v>
      </c>
    </row>
    <row r="30" spans="1:14" s="8" customFormat="1" ht="60.75" customHeight="1" x14ac:dyDescent="0.25">
      <c r="A30" s="207" t="s">
        <v>19</v>
      </c>
      <c r="B30" s="208" t="s">
        <v>64</v>
      </c>
      <c r="C30" s="209" t="s">
        <v>21</v>
      </c>
      <c r="D30" s="71"/>
      <c r="E30" s="200">
        <f>E25</f>
        <v>908.59799999999996</v>
      </c>
      <c r="F30" s="200">
        <f>F25</f>
        <v>2383.79783</v>
      </c>
      <c r="G30" s="183">
        <v>372.5</v>
      </c>
      <c r="H30" s="200">
        <f>H25</f>
        <v>350</v>
      </c>
      <c r="I30" s="200">
        <f>I25</f>
        <v>356.4</v>
      </c>
      <c r="J30" s="200">
        <f>SUM(E30:I30)</f>
        <v>4371.29583</v>
      </c>
    </row>
    <row r="31" spans="1:14" s="9" customFormat="1" ht="26.25" x14ac:dyDescent="0.25">
      <c r="A31" s="170" t="s">
        <v>19</v>
      </c>
      <c r="B31" s="33" t="s">
        <v>39</v>
      </c>
      <c r="C31" s="11" t="s">
        <v>21</v>
      </c>
      <c r="D31" s="68">
        <f>D32+D33</f>
        <v>1327.2</v>
      </c>
      <c r="E31" s="178">
        <f>E32+E33</f>
        <v>1291.19694</v>
      </c>
      <c r="F31" s="178">
        <f t="shared" ref="F31:I31" si="8">F32+F33</f>
        <v>1715.54</v>
      </c>
      <c r="G31" s="179">
        <f t="shared" si="8"/>
        <v>1002.9000000000001</v>
      </c>
      <c r="H31" s="180">
        <f t="shared" si="8"/>
        <v>836.2</v>
      </c>
      <c r="I31" s="180">
        <f t="shared" si="8"/>
        <v>922.6</v>
      </c>
      <c r="J31" s="180">
        <f t="shared" si="6"/>
        <v>5768.4369400000005</v>
      </c>
      <c r="L31" s="56"/>
    </row>
    <row r="32" spans="1:14" s="8" customFormat="1" ht="26.25" x14ac:dyDescent="0.25">
      <c r="A32" s="34" t="s">
        <v>19</v>
      </c>
      <c r="B32" s="36" t="s">
        <v>35</v>
      </c>
      <c r="C32" s="12" t="s">
        <v>21</v>
      </c>
      <c r="D32" s="71">
        <v>713.1</v>
      </c>
      <c r="E32" s="183">
        <v>706.19694000000004</v>
      </c>
      <c r="F32" s="183">
        <v>483.6</v>
      </c>
      <c r="G32" s="184">
        <v>440.3</v>
      </c>
      <c r="H32" s="185">
        <v>456.2</v>
      </c>
      <c r="I32" s="185">
        <v>472.6</v>
      </c>
      <c r="J32" s="176">
        <f t="shared" si="6"/>
        <v>2558.8969400000001</v>
      </c>
    </row>
    <row r="33" spans="1:10" s="8" customFormat="1" ht="26.25" x14ac:dyDescent="0.25">
      <c r="A33" s="34" t="s">
        <v>19</v>
      </c>
      <c r="B33" s="36" t="s">
        <v>36</v>
      </c>
      <c r="C33" s="12" t="s">
        <v>21</v>
      </c>
      <c r="D33" s="72">
        <v>614.1</v>
      </c>
      <c r="E33" s="181">
        <v>585</v>
      </c>
      <c r="F33" s="181">
        <v>1231.94</v>
      </c>
      <c r="G33" s="175">
        <v>562.6</v>
      </c>
      <c r="H33" s="176">
        <v>380</v>
      </c>
      <c r="I33" s="176">
        <v>450</v>
      </c>
      <c r="J33" s="176">
        <f t="shared" si="6"/>
        <v>3209.54</v>
      </c>
    </row>
    <row r="34" spans="1:10" s="8" customFormat="1" ht="42.75" hidden="1" x14ac:dyDescent="0.25">
      <c r="A34" s="32" t="s">
        <v>18</v>
      </c>
      <c r="B34" s="33" t="s">
        <v>48</v>
      </c>
      <c r="C34" s="11" t="s">
        <v>21</v>
      </c>
      <c r="D34" s="61">
        <f>D35+D36</f>
        <v>0</v>
      </c>
      <c r="E34" s="63" t="e">
        <f>E35+E36</f>
        <v>#VALUE!</v>
      </c>
      <c r="F34" s="63">
        <f t="shared" ref="F34:H34" si="9">F35+F36</f>
        <v>0</v>
      </c>
      <c r="G34" s="63">
        <f t="shared" si="9"/>
        <v>0</v>
      </c>
      <c r="H34" s="37">
        <f t="shared" si="9"/>
        <v>0</v>
      </c>
      <c r="I34" s="37"/>
      <c r="J34" s="37" t="e">
        <f t="shared" ref="J34:J35" si="10">SUM(D34:H34)</f>
        <v>#VALUE!</v>
      </c>
    </row>
    <row r="35" spans="1:10" ht="30" hidden="1" x14ac:dyDescent="0.25">
      <c r="A35" s="34" t="s">
        <v>19</v>
      </c>
      <c r="B35" s="36" t="s">
        <v>47</v>
      </c>
      <c r="C35" s="12" t="s">
        <v>21</v>
      </c>
      <c r="D35" s="62">
        <v>0</v>
      </c>
      <c r="E35" s="64">
        <v>0</v>
      </c>
      <c r="F35" s="64">
        <v>0</v>
      </c>
      <c r="G35" s="64">
        <v>0</v>
      </c>
      <c r="H35" s="39">
        <v>0</v>
      </c>
      <c r="I35" s="39"/>
      <c r="J35" s="38">
        <f t="shared" si="10"/>
        <v>0</v>
      </c>
    </row>
    <row r="36" spans="1:10" x14ac:dyDescent="0.25">
      <c r="E36" s="49" t="s">
        <v>54</v>
      </c>
    </row>
  </sheetData>
  <mergeCells count="17">
    <mergeCell ref="G15:G17"/>
    <mergeCell ref="H15:H17"/>
    <mergeCell ref="J15:J17"/>
    <mergeCell ref="A15:A17"/>
    <mergeCell ref="B15:B17"/>
    <mergeCell ref="C15:C17"/>
    <mergeCell ref="F15:F17"/>
    <mergeCell ref="E15:E17"/>
    <mergeCell ref="I15:I17"/>
    <mergeCell ref="F2:J2"/>
    <mergeCell ref="F3:J3"/>
    <mergeCell ref="A6:A7"/>
    <mergeCell ref="B6:B7"/>
    <mergeCell ref="C6:C7"/>
    <mergeCell ref="D6:J6"/>
    <mergeCell ref="B4:J4"/>
    <mergeCell ref="B5:J5"/>
  </mergeCells>
  <pageMargins left="0.11811023622047245" right="0.11811023622047245" top="0.59055118110236227" bottom="0.59055118110236227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M105"/>
  <sheetViews>
    <sheetView topLeftCell="B1" workbookViewId="0">
      <selection activeCell="K58" sqref="K58"/>
    </sheetView>
  </sheetViews>
  <sheetFormatPr defaultRowHeight="18.75" x14ac:dyDescent="0.3"/>
  <cols>
    <col min="1" max="1" width="16.7109375" style="25" customWidth="1"/>
    <col min="2" max="2" width="32.7109375" style="26" customWidth="1"/>
    <col min="3" max="3" width="23.140625" style="4" customWidth="1"/>
    <col min="4" max="4" width="14.5703125" style="40" hidden="1" customWidth="1"/>
    <col min="5" max="5" width="13.140625" style="46" customWidth="1"/>
    <col min="6" max="6" width="13.140625" style="41" bestFit="1" customWidth="1"/>
    <col min="7" max="7" width="13.85546875" style="40" customWidth="1"/>
    <col min="8" max="8" width="11.85546875" style="40" bestFit="1" customWidth="1"/>
    <col min="9" max="9" width="15.140625" style="2" hidden="1" customWidth="1"/>
    <col min="10" max="10" width="15.140625" style="2" customWidth="1"/>
    <col min="11" max="11" width="14.140625" style="2" customWidth="1"/>
    <col min="12" max="12" width="16.42578125" style="2" bestFit="1" customWidth="1"/>
    <col min="13" max="13" width="13.5703125" bestFit="1" customWidth="1"/>
  </cols>
  <sheetData>
    <row r="1" spans="1:13" ht="20.25" customHeight="1" x14ac:dyDescent="0.25">
      <c r="A1" s="24"/>
      <c r="D1" s="58"/>
      <c r="E1" s="292" t="s">
        <v>37</v>
      </c>
      <c r="F1" s="292"/>
      <c r="G1" s="58"/>
      <c r="H1" s="58"/>
      <c r="I1"/>
      <c r="J1"/>
      <c r="K1"/>
      <c r="L1"/>
    </row>
    <row r="2" spans="1:13" ht="18.75" customHeight="1" x14ac:dyDescent="0.25">
      <c r="A2" s="24"/>
      <c r="C2" s="44"/>
      <c r="D2" s="44"/>
      <c r="E2" s="292" t="s">
        <v>42</v>
      </c>
      <c r="F2" s="292"/>
      <c r="G2" s="292"/>
      <c r="H2" s="292"/>
      <c r="I2"/>
      <c r="J2"/>
      <c r="K2"/>
      <c r="L2"/>
    </row>
    <row r="3" spans="1:13" ht="45.75" customHeight="1" x14ac:dyDescent="0.25">
      <c r="A3" s="24"/>
      <c r="C3" s="42"/>
      <c r="D3" s="42"/>
      <c r="E3" s="214" t="s">
        <v>66</v>
      </c>
      <c r="F3" s="214"/>
      <c r="G3" s="214"/>
      <c r="H3" s="214"/>
      <c r="I3" s="214"/>
      <c r="J3"/>
      <c r="K3"/>
      <c r="L3"/>
    </row>
    <row r="4" spans="1:13" ht="27.75" customHeight="1" x14ac:dyDescent="0.25">
      <c r="A4" s="279" t="s">
        <v>15</v>
      </c>
      <c r="B4" s="279"/>
      <c r="C4" s="279"/>
      <c r="D4" s="279"/>
      <c r="E4" s="279"/>
      <c r="F4" s="279"/>
      <c r="G4" s="279"/>
      <c r="H4" s="279"/>
      <c r="I4"/>
      <c r="J4"/>
      <c r="K4"/>
      <c r="L4"/>
    </row>
    <row r="5" spans="1:13" ht="15.75" customHeight="1" x14ac:dyDescent="0.25">
      <c r="A5" s="279" t="s">
        <v>16</v>
      </c>
      <c r="B5" s="279"/>
      <c r="C5" s="279"/>
      <c r="D5" s="279"/>
      <c r="E5" s="279"/>
      <c r="F5" s="279"/>
      <c r="G5" s="279"/>
      <c r="H5" s="279"/>
      <c r="I5"/>
      <c r="J5"/>
      <c r="K5"/>
      <c r="L5"/>
    </row>
    <row r="6" spans="1:13" ht="15.75" customHeight="1" thickBot="1" x14ac:dyDescent="0.3">
      <c r="A6" s="280" t="s">
        <v>17</v>
      </c>
      <c r="B6" s="280"/>
      <c r="C6" s="280"/>
      <c r="D6" s="280"/>
      <c r="E6" s="280"/>
      <c r="F6" s="280"/>
      <c r="G6" s="280"/>
      <c r="H6" s="280"/>
      <c r="I6"/>
      <c r="J6"/>
      <c r="K6"/>
      <c r="L6"/>
    </row>
    <row r="7" spans="1:13" s="14" customFormat="1" ht="25.5" customHeight="1" x14ac:dyDescent="0.25">
      <c r="A7" s="281" t="s">
        <v>10</v>
      </c>
      <c r="B7" s="287" t="s">
        <v>24</v>
      </c>
      <c r="C7" s="286" t="s">
        <v>1</v>
      </c>
      <c r="D7" s="283" t="s">
        <v>6</v>
      </c>
      <c r="E7" s="284"/>
      <c r="F7" s="284"/>
      <c r="G7" s="284"/>
      <c r="H7" s="284"/>
      <c r="I7" s="284"/>
      <c r="J7" s="285"/>
      <c r="K7" s="293" t="s">
        <v>44</v>
      </c>
      <c r="L7" s="13"/>
    </row>
    <row r="8" spans="1:13" s="14" customFormat="1" ht="25.5" customHeight="1" thickBot="1" x14ac:dyDescent="0.3">
      <c r="A8" s="282"/>
      <c r="B8" s="288"/>
      <c r="C8" s="286"/>
      <c r="D8" s="206">
        <v>2019</v>
      </c>
      <c r="E8" s="109">
        <v>2020</v>
      </c>
      <c r="F8" s="109">
        <v>2021</v>
      </c>
      <c r="G8" s="109">
        <v>2022</v>
      </c>
      <c r="H8" s="110">
        <v>2023</v>
      </c>
      <c r="I8" s="110">
        <v>2023</v>
      </c>
      <c r="J8" s="110">
        <v>2024</v>
      </c>
      <c r="K8" s="294"/>
      <c r="L8" s="13"/>
    </row>
    <row r="9" spans="1:13" s="16" customFormat="1" ht="30.75" customHeight="1" x14ac:dyDescent="0.25">
      <c r="A9" s="258" t="s">
        <v>23</v>
      </c>
      <c r="B9" s="289" t="s">
        <v>45</v>
      </c>
      <c r="C9" s="28" t="s">
        <v>20</v>
      </c>
      <c r="D9" s="115">
        <f>D14+D26+D31+D59+D95</f>
        <v>5034.2040299999999</v>
      </c>
      <c r="E9" s="116">
        <f>E14+E26+E31+E59+E95</f>
        <v>15616.729879999999</v>
      </c>
      <c r="F9" s="116">
        <f>F14+F26+F31+F59+F95</f>
        <v>16361.864829999999</v>
      </c>
      <c r="G9" s="158">
        <f>G14+G26+G31+G59+G95</f>
        <v>25025.475320000001</v>
      </c>
      <c r="H9" s="117">
        <f>H14+H26+H31+H59+H95</f>
        <v>2622.5</v>
      </c>
      <c r="I9" s="117">
        <f>I14+I26+I31+I59+I95</f>
        <v>12447.882</v>
      </c>
      <c r="J9" s="117">
        <f>J14+J26+J31+J59+J95</f>
        <v>2715.6</v>
      </c>
      <c r="K9" s="100">
        <f>E9+F9+G9+H9+J9</f>
        <v>62342.170030000001</v>
      </c>
      <c r="L9" s="43"/>
      <c r="M9" s="53"/>
    </row>
    <row r="10" spans="1:13" s="16" customFormat="1" ht="27" customHeight="1" x14ac:dyDescent="0.25">
      <c r="A10" s="242"/>
      <c r="B10" s="290"/>
      <c r="C10" s="96" t="s">
        <v>25</v>
      </c>
      <c r="D10" s="73">
        <f>D16+D21+D27+D33+D40+D61+D66+D97+D102</f>
        <v>0</v>
      </c>
      <c r="E10" s="82">
        <f>E16+E21+E27+E33+E40+E61+E66+E97+E102</f>
        <v>0</v>
      </c>
      <c r="F10" s="73">
        <f>F16+F21+F27+F33+F40+F61+F66+F97+F102</f>
        <v>0</v>
      </c>
      <c r="G10" s="148">
        <f>G16+G21+G27+G33+G40+G61+G66+G97+G102</f>
        <v>0</v>
      </c>
      <c r="H10" s="93">
        <f>H16+H21+H27+H33+H40+H61+H66+H97+H102</f>
        <v>0</v>
      </c>
      <c r="I10" s="93">
        <f>I16+I21+I27+I33+I40+I61+I66+I97+I102</f>
        <v>0</v>
      </c>
      <c r="J10" s="93">
        <f>J16+J21+J27+J33+J40+J61+J66+J97+J102</f>
        <v>0</v>
      </c>
      <c r="K10" s="101">
        <f>E10+E10+F10+G10+H10+J10</f>
        <v>0</v>
      </c>
      <c r="L10" s="43"/>
      <c r="M10" s="53"/>
    </row>
    <row r="11" spans="1:13" s="17" customFormat="1" ht="18.75" customHeight="1" x14ac:dyDescent="0.25">
      <c r="A11" s="242"/>
      <c r="B11" s="290"/>
      <c r="C11" s="96" t="s">
        <v>26</v>
      </c>
      <c r="D11" s="73">
        <f>D17+D22+D28+D34+D41+D62+D67+D98+D103</f>
        <v>0</v>
      </c>
      <c r="E11" s="82">
        <f>E17+E22+E28+E34+E41+E62+E67+E98+E103</f>
        <v>10561.878000000001</v>
      </c>
      <c r="F11" s="73">
        <f>F17+F22+F28+F34+F41+F62+F67+F98+F103</f>
        <v>10726.369999999999</v>
      </c>
      <c r="G11" s="148">
        <f>G17+G22+G28+G34+G41+G62+G67+G98+G103</f>
        <v>19244.86</v>
      </c>
      <c r="H11" s="93">
        <f>H17+H22+H28+H34+H41+H62+H67+H98+H103</f>
        <v>0</v>
      </c>
      <c r="I11" s="93">
        <f>I17+I22+I28+I34+I41+I62+I67+I98+I103</f>
        <v>6998</v>
      </c>
      <c r="J11" s="93">
        <f>J17+J22+J28+J34+J41+J62+J67+J98+J103</f>
        <v>0</v>
      </c>
      <c r="K11" s="101">
        <f>E11+F11+G11+H11+J11</f>
        <v>40533.108</v>
      </c>
      <c r="L11" s="54"/>
      <c r="M11" s="66"/>
    </row>
    <row r="12" spans="1:13" s="19" customFormat="1" ht="18.75" customHeight="1" x14ac:dyDescent="0.25">
      <c r="A12" s="242"/>
      <c r="B12" s="290"/>
      <c r="C12" s="96" t="s">
        <v>27</v>
      </c>
      <c r="D12" s="73">
        <f>D18+D29+D23+D35+D42+D63+D68+D99+D104</f>
        <v>5034.2040300000008</v>
      </c>
      <c r="E12" s="83">
        <f>E18+E29+E23+E35+E42+E63+E68+E99+E104</f>
        <v>5054.8518799999993</v>
      </c>
      <c r="F12" s="83">
        <f>F18+F29+F23+F35+F42+F63+F68+F99+F104</f>
        <v>5635.4948300000005</v>
      </c>
      <c r="G12" s="159">
        <f>G18+G29+G23+G35+G42+G63+G68+G99+G104</f>
        <v>5780.6153199999999</v>
      </c>
      <c r="H12" s="111">
        <f>H18+H29+H23+H35+H42+H63+H68+H99+H104</f>
        <v>2622.5</v>
      </c>
      <c r="I12" s="111">
        <f>I18+I29+I23+I35+I42+I63+I68+I99+I104</f>
        <v>5449.8820000000005</v>
      </c>
      <c r="J12" s="111">
        <f>J18+J29+J23+J35+J42+J63+J68+J99+J104</f>
        <v>2715.6</v>
      </c>
      <c r="K12" s="101">
        <f>E12+F12+G12+H12+J12</f>
        <v>21809.062029999997</v>
      </c>
      <c r="L12" s="195"/>
      <c r="M12" s="94"/>
    </row>
    <row r="13" spans="1:13" s="14" customFormat="1" ht="33" customHeight="1" thickBot="1" x14ac:dyDescent="0.3">
      <c r="A13" s="243"/>
      <c r="B13" s="291"/>
      <c r="C13" s="97" t="s">
        <v>28</v>
      </c>
      <c r="D13" s="118">
        <v>0</v>
      </c>
      <c r="E13" s="119">
        <v>0</v>
      </c>
      <c r="F13" s="142">
        <v>0</v>
      </c>
      <c r="G13" s="149">
        <v>0</v>
      </c>
      <c r="H13" s="120">
        <v>0</v>
      </c>
      <c r="I13" s="120">
        <v>0</v>
      </c>
      <c r="J13" s="120">
        <v>0</v>
      </c>
      <c r="K13" s="102">
        <f>E13+E13+F13+G13+H13+J13</f>
        <v>0</v>
      </c>
      <c r="L13" s="55"/>
    </row>
    <row r="14" spans="1:13" s="19" customFormat="1" ht="36" customHeight="1" thickBot="1" x14ac:dyDescent="0.3">
      <c r="A14" s="27" t="s">
        <v>29</v>
      </c>
      <c r="B14" s="266" t="s">
        <v>4</v>
      </c>
      <c r="C14" s="266"/>
      <c r="D14" s="74">
        <f>D15+D20</f>
        <v>110</v>
      </c>
      <c r="E14" s="84">
        <f t="shared" ref="E14:J14" si="0">E15+E20</f>
        <v>10</v>
      </c>
      <c r="F14" s="143">
        <f t="shared" si="0"/>
        <v>150</v>
      </c>
      <c r="G14" s="150">
        <f t="shared" si="0"/>
        <v>60</v>
      </c>
      <c r="H14" s="121">
        <f t="shared" si="0"/>
        <v>60</v>
      </c>
      <c r="I14" s="121">
        <f t="shared" si="0"/>
        <v>60</v>
      </c>
      <c r="J14" s="121">
        <f t="shared" si="0"/>
        <v>95</v>
      </c>
      <c r="K14" s="133">
        <f>E14+F14+G14+H14+J14</f>
        <v>375</v>
      </c>
      <c r="L14" s="18"/>
    </row>
    <row r="15" spans="1:13" s="19" customFormat="1" ht="15.75" x14ac:dyDescent="0.25">
      <c r="A15" s="258">
        <v>1</v>
      </c>
      <c r="B15" s="259" t="s">
        <v>30</v>
      </c>
      <c r="C15" s="23" t="s">
        <v>20</v>
      </c>
      <c r="D15" s="78">
        <f>D16+D17+D18+D19</f>
        <v>110</v>
      </c>
      <c r="E15" s="88">
        <f t="shared" ref="E15:H15" si="1">E16+E17+E18+E19</f>
        <v>10</v>
      </c>
      <c r="F15" s="131">
        <f t="shared" si="1"/>
        <v>150</v>
      </c>
      <c r="G15" s="151">
        <f t="shared" si="1"/>
        <v>60</v>
      </c>
      <c r="H15" s="122">
        <f t="shared" si="1"/>
        <v>60</v>
      </c>
      <c r="I15" s="122">
        <f t="shared" ref="I15:J15" si="2">I16+I17+I18+I19</f>
        <v>60</v>
      </c>
      <c r="J15" s="122">
        <f t="shared" si="2"/>
        <v>95</v>
      </c>
      <c r="K15" s="135">
        <f>E15+F15+G15+H15+J15</f>
        <v>375</v>
      </c>
      <c r="L15" s="18"/>
    </row>
    <row r="16" spans="1:13" s="19" customFormat="1" ht="31.5" x14ac:dyDescent="0.25">
      <c r="A16" s="242"/>
      <c r="B16" s="253"/>
      <c r="C16" s="96" t="s">
        <v>25</v>
      </c>
      <c r="D16" s="75">
        <v>0</v>
      </c>
      <c r="E16" s="85">
        <v>0</v>
      </c>
      <c r="F16" s="144">
        <v>0</v>
      </c>
      <c r="G16" s="152">
        <v>0</v>
      </c>
      <c r="H16" s="112">
        <v>0</v>
      </c>
      <c r="I16" s="112">
        <v>0</v>
      </c>
      <c r="J16" s="112">
        <v>0</v>
      </c>
      <c r="K16" s="135">
        <f t="shared" ref="K16:K19" si="3">E16+E16+F16+G16+H16+J16</f>
        <v>0</v>
      </c>
      <c r="L16" s="18"/>
    </row>
    <row r="17" spans="1:12" s="19" customFormat="1" ht="15.75" x14ac:dyDescent="0.25">
      <c r="A17" s="242"/>
      <c r="B17" s="253"/>
      <c r="C17" s="96" t="s">
        <v>26</v>
      </c>
      <c r="D17" s="75">
        <v>0</v>
      </c>
      <c r="E17" s="85">
        <v>0</v>
      </c>
      <c r="F17" s="144">
        <v>0</v>
      </c>
      <c r="G17" s="152">
        <v>0</v>
      </c>
      <c r="H17" s="112">
        <v>0</v>
      </c>
      <c r="I17" s="112">
        <v>0</v>
      </c>
      <c r="J17" s="112">
        <v>0</v>
      </c>
      <c r="K17" s="135">
        <f t="shared" si="3"/>
        <v>0</v>
      </c>
      <c r="L17" s="18"/>
    </row>
    <row r="18" spans="1:12" s="19" customFormat="1" ht="15.75" x14ac:dyDescent="0.25">
      <c r="A18" s="242"/>
      <c r="B18" s="253"/>
      <c r="C18" s="96" t="s">
        <v>27</v>
      </c>
      <c r="D18" s="75">
        <v>110</v>
      </c>
      <c r="E18" s="85">
        <v>10</v>
      </c>
      <c r="F18" s="144">
        <v>150</v>
      </c>
      <c r="G18" s="152">
        <v>60</v>
      </c>
      <c r="H18" s="112">
        <v>60</v>
      </c>
      <c r="I18" s="112">
        <v>60</v>
      </c>
      <c r="J18" s="112">
        <v>95</v>
      </c>
      <c r="K18" s="135">
        <f>E18+F18+G18+H18+J18</f>
        <v>375</v>
      </c>
      <c r="L18" s="18"/>
    </row>
    <row r="19" spans="1:12" s="19" customFormat="1" ht="31.5" x14ac:dyDescent="0.25">
      <c r="A19" s="242"/>
      <c r="B19" s="253"/>
      <c r="C19" s="96" t="s">
        <v>28</v>
      </c>
      <c r="D19" s="75">
        <v>0</v>
      </c>
      <c r="E19" s="85">
        <v>0</v>
      </c>
      <c r="F19" s="144">
        <v>0</v>
      </c>
      <c r="G19" s="152">
        <v>0</v>
      </c>
      <c r="H19" s="112">
        <v>0</v>
      </c>
      <c r="I19" s="112">
        <v>0</v>
      </c>
      <c r="J19" s="112">
        <v>0</v>
      </c>
      <c r="K19" s="134">
        <f t="shared" si="3"/>
        <v>0</v>
      </c>
      <c r="L19" s="18"/>
    </row>
    <row r="20" spans="1:12" s="16" customFormat="1" ht="15.75" x14ac:dyDescent="0.25">
      <c r="A20" s="242">
        <v>2</v>
      </c>
      <c r="B20" s="253" t="s">
        <v>31</v>
      </c>
      <c r="C20" s="29" t="s">
        <v>20</v>
      </c>
      <c r="D20" s="75">
        <f>D21+D22+D23+D24</f>
        <v>0</v>
      </c>
      <c r="E20" s="85">
        <f t="shared" ref="E20:H20" si="4">E21+E22+E23+E24</f>
        <v>0</v>
      </c>
      <c r="F20" s="144">
        <f t="shared" si="4"/>
        <v>0</v>
      </c>
      <c r="G20" s="152">
        <f t="shared" si="4"/>
        <v>0</v>
      </c>
      <c r="H20" s="112">
        <f t="shared" si="4"/>
        <v>0</v>
      </c>
      <c r="I20" s="112">
        <f t="shared" ref="I20:J20" si="5">I21+I22+I23+I24</f>
        <v>0</v>
      </c>
      <c r="J20" s="112">
        <f t="shared" si="5"/>
        <v>0</v>
      </c>
      <c r="K20" s="124">
        <f>E20+E20+F20+G20+H20+J20</f>
        <v>0</v>
      </c>
      <c r="L20" s="15"/>
    </row>
    <row r="21" spans="1:12" s="19" customFormat="1" ht="31.5" x14ac:dyDescent="0.25">
      <c r="A21" s="242"/>
      <c r="B21" s="253"/>
      <c r="C21" s="96" t="s">
        <v>25</v>
      </c>
      <c r="D21" s="75">
        <v>0</v>
      </c>
      <c r="E21" s="85">
        <v>0</v>
      </c>
      <c r="F21" s="144">
        <v>0</v>
      </c>
      <c r="G21" s="152">
        <v>0</v>
      </c>
      <c r="H21" s="112">
        <v>0</v>
      </c>
      <c r="I21" s="112">
        <v>0</v>
      </c>
      <c r="J21" s="112">
        <v>0</v>
      </c>
      <c r="K21" s="124">
        <f>E21+E21+F21+G21+H21+J21</f>
        <v>0</v>
      </c>
      <c r="L21" s="18"/>
    </row>
    <row r="22" spans="1:12" s="19" customFormat="1" ht="15.75" x14ac:dyDescent="0.25">
      <c r="A22" s="242"/>
      <c r="B22" s="253"/>
      <c r="C22" s="96" t="s">
        <v>26</v>
      </c>
      <c r="D22" s="75">
        <v>0</v>
      </c>
      <c r="E22" s="85">
        <v>0</v>
      </c>
      <c r="F22" s="144">
        <v>0</v>
      </c>
      <c r="G22" s="152">
        <v>0</v>
      </c>
      <c r="H22" s="112">
        <v>0</v>
      </c>
      <c r="I22" s="112">
        <v>0</v>
      </c>
      <c r="J22" s="112">
        <v>0</v>
      </c>
      <c r="K22" s="124">
        <f>E22+E22+F22+G22+H22+J22</f>
        <v>0</v>
      </c>
      <c r="L22" s="18"/>
    </row>
    <row r="23" spans="1:12" s="19" customFormat="1" ht="15.75" x14ac:dyDescent="0.25">
      <c r="A23" s="242"/>
      <c r="B23" s="253"/>
      <c r="C23" s="96" t="s">
        <v>27</v>
      </c>
      <c r="D23" s="75">
        <v>0</v>
      </c>
      <c r="E23" s="85">
        <v>0</v>
      </c>
      <c r="F23" s="144">
        <v>0</v>
      </c>
      <c r="G23" s="152">
        <v>0</v>
      </c>
      <c r="H23" s="112">
        <v>0</v>
      </c>
      <c r="I23" s="112">
        <v>0</v>
      </c>
      <c r="J23" s="112">
        <v>0</v>
      </c>
      <c r="K23" s="124">
        <f>E23+E23+F23+G23+H23+J23</f>
        <v>0</v>
      </c>
      <c r="L23" s="18"/>
    </row>
    <row r="24" spans="1:12" s="19" customFormat="1" ht="32.25" thickBot="1" x14ac:dyDescent="0.3">
      <c r="A24" s="243"/>
      <c r="B24" s="254"/>
      <c r="C24" s="97" t="s">
        <v>28</v>
      </c>
      <c r="D24" s="76">
        <v>0</v>
      </c>
      <c r="E24" s="86">
        <v>0</v>
      </c>
      <c r="F24" s="145">
        <v>0</v>
      </c>
      <c r="G24" s="153">
        <v>0</v>
      </c>
      <c r="H24" s="125">
        <v>0</v>
      </c>
      <c r="I24" s="125">
        <v>0</v>
      </c>
      <c r="J24" s="125">
        <v>0</v>
      </c>
      <c r="K24" s="126">
        <f>E24+E24+F24+G24+H24+J24</f>
        <v>0</v>
      </c>
      <c r="L24" s="18"/>
    </row>
    <row r="25" spans="1:12" s="16" customFormat="1" ht="40.5" customHeight="1" thickBot="1" x14ac:dyDescent="0.3">
      <c r="A25" s="27" t="s">
        <v>29</v>
      </c>
      <c r="B25" s="266" t="s">
        <v>3</v>
      </c>
      <c r="C25" s="266"/>
      <c r="D25" s="77">
        <f>D26</f>
        <v>0</v>
      </c>
      <c r="E25" s="87">
        <f t="shared" ref="E25:J25" si="6">E26</f>
        <v>162.73000000000002</v>
      </c>
      <c r="F25" s="89">
        <f t="shared" si="6"/>
        <v>100</v>
      </c>
      <c r="G25" s="154">
        <f t="shared" si="6"/>
        <v>480</v>
      </c>
      <c r="H25" s="107">
        <f t="shared" si="6"/>
        <v>120</v>
      </c>
      <c r="I25" s="107">
        <f t="shared" si="6"/>
        <v>100</v>
      </c>
      <c r="J25" s="107">
        <f t="shared" si="6"/>
        <v>120</v>
      </c>
      <c r="K25" s="108">
        <f>E25+F25+G25+H25+J25</f>
        <v>982.73</v>
      </c>
      <c r="L25" s="15"/>
    </row>
    <row r="26" spans="1:12" s="19" customFormat="1" ht="24.75" customHeight="1" x14ac:dyDescent="0.25">
      <c r="A26" s="246" t="s">
        <v>53</v>
      </c>
      <c r="B26" s="278" t="s">
        <v>55</v>
      </c>
      <c r="C26" s="28" t="s">
        <v>20</v>
      </c>
      <c r="D26" s="138">
        <f>D27+D28+D29+D30</f>
        <v>0</v>
      </c>
      <c r="E26" s="139">
        <f t="shared" ref="E26:H26" si="7">E27+E28+E29+E30</f>
        <v>162.73000000000002</v>
      </c>
      <c r="F26" s="146">
        <f t="shared" si="7"/>
        <v>100</v>
      </c>
      <c r="G26" s="155">
        <f t="shared" si="7"/>
        <v>480</v>
      </c>
      <c r="H26" s="140">
        <f t="shared" si="7"/>
        <v>120</v>
      </c>
      <c r="I26" s="140">
        <f t="shared" ref="I26:J26" si="8">I27+I28+I29+I30</f>
        <v>100</v>
      </c>
      <c r="J26" s="140">
        <f t="shared" si="8"/>
        <v>120</v>
      </c>
      <c r="K26" s="141">
        <f>E26+F26+G26+H26+J26</f>
        <v>982.73</v>
      </c>
      <c r="L26" s="18"/>
    </row>
    <row r="27" spans="1:12" s="21" customFormat="1" ht="18.75" customHeight="1" x14ac:dyDescent="0.25">
      <c r="A27" s="242"/>
      <c r="B27" s="240"/>
      <c r="C27" s="30" t="s">
        <v>25</v>
      </c>
      <c r="D27" s="75">
        <v>0</v>
      </c>
      <c r="E27" s="85">
        <v>0</v>
      </c>
      <c r="F27" s="144">
        <v>0</v>
      </c>
      <c r="G27" s="152">
        <v>0</v>
      </c>
      <c r="H27" s="112">
        <v>0</v>
      </c>
      <c r="I27" s="112">
        <v>0</v>
      </c>
      <c r="J27" s="112">
        <v>0</v>
      </c>
      <c r="K27" s="137">
        <f t="shared" ref="K27:K30" si="9">E27+F27+G27+H27+J27</f>
        <v>0</v>
      </c>
      <c r="L27" s="20"/>
    </row>
    <row r="28" spans="1:12" s="21" customFormat="1" ht="15.75" x14ac:dyDescent="0.25">
      <c r="A28" s="242"/>
      <c r="B28" s="240"/>
      <c r="C28" s="30" t="s">
        <v>26</v>
      </c>
      <c r="D28" s="75">
        <v>0</v>
      </c>
      <c r="E28" s="85">
        <v>59.53</v>
      </c>
      <c r="F28" s="144">
        <v>0</v>
      </c>
      <c r="G28" s="152">
        <v>0</v>
      </c>
      <c r="H28" s="112">
        <v>0</v>
      </c>
      <c r="I28" s="112">
        <v>0</v>
      </c>
      <c r="J28" s="112">
        <v>0</v>
      </c>
      <c r="K28" s="137">
        <f t="shared" si="9"/>
        <v>59.53</v>
      </c>
      <c r="L28" s="20"/>
    </row>
    <row r="29" spans="1:12" s="21" customFormat="1" ht="15.75" x14ac:dyDescent="0.25">
      <c r="A29" s="242"/>
      <c r="B29" s="240"/>
      <c r="C29" s="30" t="s">
        <v>27</v>
      </c>
      <c r="D29" s="75">
        <v>0</v>
      </c>
      <c r="E29" s="85">
        <v>103.2</v>
      </c>
      <c r="F29" s="144">
        <v>100</v>
      </c>
      <c r="G29" s="152">
        <v>480</v>
      </c>
      <c r="H29" s="112">
        <v>120</v>
      </c>
      <c r="I29" s="112">
        <v>100</v>
      </c>
      <c r="J29" s="112">
        <v>120</v>
      </c>
      <c r="K29" s="137">
        <f t="shared" si="9"/>
        <v>923.2</v>
      </c>
      <c r="L29" s="20"/>
    </row>
    <row r="30" spans="1:12" s="21" customFormat="1" ht="32.25" thickBot="1" x14ac:dyDescent="0.3">
      <c r="A30" s="243"/>
      <c r="B30" s="241"/>
      <c r="C30" s="31" t="s">
        <v>28</v>
      </c>
      <c r="D30" s="76">
        <v>0</v>
      </c>
      <c r="E30" s="86">
        <v>0</v>
      </c>
      <c r="F30" s="145">
        <v>0</v>
      </c>
      <c r="G30" s="153">
        <v>0</v>
      </c>
      <c r="H30" s="125">
        <v>0</v>
      </c>
      <c r="I30" s="125">
        <v>0</v>
      </c>
      <c r="J30" s="125">
        <v>0</v>
      </c>
      <c r="K30" s="137">
        <f t="shared" si="9"/>
        <v>0</v>
      </c>
      <c r="L30" s="20"/>
    </row>
    <row r="31" spans="1:12" s="19" customFormat="1" ht="31.5" customHeight="1" thickBot="1" x14ac:dyDescent="0.3">
      <c r="A31" s="27" t="s">
        <v>29</v>
      </c>
      <c r="B31" s="266" t="s">
        <v>5</v>
      </c>
      <c r="C31" s="266"/>
      <c r="D31" s="77">
        <f>D32+D39</f>
        <v>2984.7390300000002</v>
      </c>
      <c r="E31" s="89">
        <f t="shared" ref="E31:H31" si="10">E32+E39</f>
        <v>13076.004939999999</v>
      </c>
      <c r="F31" s="89">
        <f t="shared" si="10"/>
        <v>11878.527</v>
      </c>
      <c r="G31" s="165">
        <f t="shared" si="10"/>
        <v>20163.036390000001</v>
      </c>
      <c r="H31" s="127">
        <f t="shared" si="10"/>
        <v>1008.3</v>
      </c>
      <c r="I31" s="127">
        <f t="shared" ref="I31:J31" si="11">I32+I39</f>
        <v>10830.781999999999</v>
      </c>
      <c r="J31" s="127">
        <f t="shared" si="11"/>
        <v>1021.6</v>
      </c>
      <c r="K31" s="136">
        <f>E31+F31+G31+H31+J31</f>
        <v>47147.468330000003</v>
      </c>
      <c r="L31" s="18"/>
    </row>
    <row r="32" spans="1:12" s="19" customFormat="1" ht="18.75" customHeight="1" x14ac:dyDescent="0.25">
      <c r="A32" s="258">
        <v>1</v>
      </c>
      <c r="B32" s="276" t="s">
        <v>32</v>
      </c>
      <c r="C32" s="23" t="s">
        <v>20</v>
      </c>
      <c r="D32" s="78">
        <f>D35</f>
        <v>2984.7390300000002</v>
      </c>
      <c r="E32" s="131">
        <f>E35+E34</f>
        <v>2515.0049399999998</v>
      </c>
      <c r="F32" s="131">
        <f t="shared" ref="F32:H32" si="12">F35</f>
        <v>3917.527</v>
      </c>
      <c r="G32" s="166">
        <f t="shared" si="12"/>
        <v>3443.8363899999999</v>
      </c>
      <c r="H32" s="132">
        <f t="shared" si="12"/>
        <v>1008.3</v>
      </c>
      <c r="I32" s="132">
        <f t="shared" ref="I32:J32" si="13">I35</f>
        <v>3832.7820000000002</v>
      </c>
      <c r="J32" s="132">
        <f t="shared" si="13"/>
        <v>1021.6</v>
      </c>
      <c r="K32" s="123">
        <f>E32+F32+G32+H32+J32</f>
        <v>11906.268329999999</v>
      </c>
      <c r="L32" s="18"/>
    </row>
    <row r="33" spans="1:12" s="19" customFormat="1" ht="31.5" x14ac:dyDescent="0.25">
      <c r="A33" s="242"/>
      <c r="B33" s="277"/>
      <c r="C33" s="96" t="s">
        <v>25</v>
      </c>
      <c r="D33" s="75">
        <v>0</v>
      </c>
      <c r="E33" s="85">
        <v>0</v>
      </c>
      <c r="F33" s="144">
        <v>0</v>
      </c>
      <c r="G33" s="156">
        <v>0</v>
      </c>
      <c r="H33" s="113">
        <v>0</v>
      </c>
      <c r="I33" s="113">
        <v>0</v>
      </c>
      <c r="J33" s="113">
        <v>0</v>
      </c>
      <c r="K33" s="124">
        <f>E33+E33+F33+G33+H33+J33</f>
        <v>0</v>
      </c>
      <c r="L33" s="18"/>
    </row>
    <row r="34" spans="1:12" s="19" customFormat="1" ht="15.75" x14ac:dyDescent="0.25">
      <c r="A34" s="242"/>
      <c r="B34" s="277"/>
      <c r="C34" s="96" t="s">
        <v>26</v>
      </c>
      <c r="D34" s="75">
        <v>0</v>
      </c>
      <c r="E34" s="85">
        <v>0</v>
      </c>
      <c r="F34" s="144">
        <v>0</v>
      </c>
      <c r="G34" s="156">
        <v>0</v>
      </c>
      <c r="H34" s="113">
        <v>0</v>
      </c>
      <c r="I34" s="113">
        <v>0</v>
      </c>
      <c r="J34" s="113">
        <v>0</v>
      </c>
      <c r="K34" s="124">
        <f>E34+E34+F34+G34+H34+J34</f>
        <v>0</v>
      </c>
      <c r="L34" s="18"/>
    </row>
    <row r="35" spans="1:12" s="19" customFormat="1" ht="15.75" x14ac:dyDescent="0.25">
      <c r="A35" s="242"/>
      <c r="B35" s="277"/>
      <c r="C35" s="268" t="s">
        <v>27</v>
      </c>
      <c r="D35" s="75">
        <v>2984.7390300000002</v>
      </c>
      <c r="E35" s="270">
        <v>2515.0049399999998</v>
      </c>
      <c r="F35" s="270">
        <v>3917.527</v>
      </c>
      <c r="G35" s="271">
        <v>3443.8363899999999</v>
      </c>
      <c r="H35" s="274">
        <v>1008.3</v>
      </c>
      <c r="I35" s="274">
        <v>3832.7820000000002</v>
      </c>
      <c r="J35" s="274">
        <v>1021.6</v>
      </c>
      <c r="K35" s="267">
        <f>E35+F35+G35+H35+J35</f>
        <v>11906.268329999999</v>
      </c>
      <c r="L35" s="18"/>
    </row>
    <row r="36" spans="1:12" s="19" customFormat="1" ht="26.25" customHeight="1" x14ac:dyDescent="0.2">
      <c r="A36" s="242"/>
      <c r="B36" s="277"/>
      <c r="C36" s="269"/>
      <c r="D36" s="70" t="s">
        <v>52</v>
      </c>
      <c r="E36" s="275"/>
      <c r="F36" s="270"/>
      <c r="G36" s="272"/>
      <c r="H36" s="274"/>
      <c r="I36" s="274"/>
      <c r="J36" s="274"/>
      <c r="K36" s="267"/>
      <c r="L36" s="18"/>
    </row>
    <row r="37" spans="1:12" s="19" customFormat="1" ht="22.5" x14ac:dyDescent="0.2">
      <c r="A37" s="242"/>
      <c r="B37" s="277"/>
      <c r="C37" s="269"/>
      <c r="D37" s="70" t="s">
        <v>49</v>
      </c>
      <c r="E37" s="275"/>
      <c r="F37" s="270"/>
      <c r="G37" s="273"/>
      <c r="H37" s="274"/>
      <c r="I37" s="274"/>
      <c r="J37" s="274"/>
      <c r="K37" s="267"/>
      <c r="L37" s="18"/>
    </row>
    <row r="38" spans="1:12" s="19" customFormat="1" ht="31.5" x14ac:dyDescent="0.25">
      <c r="A38" s="242"/>
      <c r="B38" s="277"/>
      <c r="C38" s="96" t="s">
        <v>28</v>
      </c>
      <c r="D38" s="75">
        <v>0</v>
      </c>
      <c r="E38" s="85">
        <v>0</v>
      </c>
      <c r="F38" s="144">
        <v>0</v>
      </c>
      <c r="G38" s="152">
        <v>0</v>
      </c>
      <c r="H38" s="112">
        <v>0</v>
      </c>
      <c r="I38" s="112">
        <v>0</v>
      </c>
      <c r="J38" s="112">
        <v>0</v>
      </c>
      <c r="K38" s="124">
        <f>E38+F38+G38+H38+J38</f>
        <v>0</v>
      </c>
      <c r="L38" s="18"/>
    </row>
    <row r="39" spans="1:12" s="19" customFormat="1" ht="15.75" customHeight="1" x14ac:dyDescent="0.25">
      <c r="A39" s="264">
        <v>2</v>
      </c>
      <c r="B39" s="296" t="s">
        <v>8</v>
      </c>
      <c r="C39" s="29" t="s">
        <v>20</v>
      </c>
      <c r="D39" s="75">
        <f>D40+D41+D42+D58</f>
        <v>0</v>
      </c>
      <c r="E39" s="85">
        <f>E40+E41+E42+E58</f>
        <v>10561</v>
      </c>
      <c r="F39" s="144">
        <f>F40+F41+F42+F58</f>
        <v>7961</v>
      </c>
      <c r="G39" s="95">
        <f>G40+G41+G42+G58</f>
        <v>16719.2</v>
      </c>
      <c r="H39" s="95">
        <f>H40+H41+H42+H58</f>
        <v>0</v>
      </c>
      <c r="I39" s="95">
        <f>I40+I41+I42+I58</f>
        <v>6998</v>
      </c>
      <c r="J39" s="95">
        <f>J40+J41+J42+J58</f>
        <v>0</v>
      </c>
      <c r="K39" s="124">
        <f>E39+F39+G39+H39+J39</f>
        <v>35241.199999999997</v>
      </c>
      <c r="L39" s="18"/>
    </row>
    <row r="40" spans="1:12" s="19" customFormat="1" ht="31.5" x14ac:dyDescent="0.25">
      <c r="A40" s="303"/>
      <c r="B40" s="311"/>
      <c r="C40" s="96" t="s">
        <v>25</v>
      </c>
      <c r="D40" s="75">
        <v>0</v>
      </c>
      <c r="E40" s="85">
        <v>0</v>
      </c>
      <c r="F40" s="144">
        <v>0</v>
      </c>
      <c r="G40" s="152">
        <v>0</v>
      </c>
      <c r="H40" s="112">
        <v>0</v>
      </c>
      <c r="I40" s="112">
        <v>0</v>
      </c>
      <c r="J40" s="112">
        <v>0</v>
      </c>
      <c r="K40" s="124">
        <f>E40+F40+G40+H40+J40</f>
        <v>0</v>
      </c>
      <c r="L40" s="18"/>
    </row>
    <row r="41" spans="1:12" s="19" customFormat="1" ht="15.75" x14ac:dyDescent="0.25">
      <c r="A41" s="303"/>
      <c r="B41" s="311"/>
      <c r="C41" s="96" t="s">
        <v>26</v>
      </c>
      <c r="D41" s="75">
        <v>0</v>
      </c>
      <c r="E41" s="85">
        <v>9381</v>
      </c>
      <c r="F41" s="144">
        <v>7881</v>
      </c>
      <c r="G41" s="152">
        <v>16651</v>
      </c>
      <c r="H41" s="112">
        <v>0</v>
      </c>
      <c r="I41" s="112">
        <v>6998</v>
      </c>
      <c r="J41" s="112">
        <v>0</v>
      </c>
      <c r="K41" s="124">
        <f>E41+F41+G41+H41+J41</f>
        <v>33913</v>
      </c>
      <c r="L41" s="18"/>
    </row>
    <row r="42" spans="1:12" s="19" customFormat="1" ht="15.75" x14ac:dyDescent="0.25">
      <c r="A42" s="303"/>
      <c r="B42" s="311"/>
      <c r="C42" s="96" t="s">
        <v>27</v>
      </c>
      <c r="D42" s="75">
        <v>0</v>
      </c>
      <c r="E42" s="85">
        <v>1180</v>
      </c>
      <c r="F42" s="144">
        <v>80</v>
      </c>
      <c r="G42" s="152">
        <v>68.2</v>
      </c>
      <c r="H42" s="112">
        <v>0</v>
      </c>
      <c r="I42" s="112">
        <v>0</v>
      </c>
      <c r="J42" s="112">
        <v>0</v>
      </c>
      <c r="K42" s="124">
        <f>E42+F42+G42+H42+J42</f>
        <v>1328.2</v>
      </c>
      <c r="L42" s="18"/>
    </row>
    <row r="43" spans="1:12" s="19" customFormat="1" ht="32.25" thickBot="1" x14ac:dyDescent="0.3">
      <c r="A43" s="304"/>
      <c r="B43" s="312"/>
      <c r="C43" s="212" t="s">
        <v>28</v>
      </c>
      <c r="D43" s="297"/>
      <c r="E43" s="298">
        <v>0</v>
      </c>
      <c r="F43" s="299">
        <v>0</v>
      </c>
      <c r="G43" s="300">
        <v>0</v>
      </c>
      <c r="H43" s="301">
        <v>0</v>
      </c>
      <c r="I43" s="301"/>
      <c r="J43" s="301">
        <v>0</v>
      </c>
      <c r="K43" s="302">
        <f>E43+F43+G43+H43+J43</f>
        <v>0</v>
      </c>
      <c r="L43" s="18"/>
    </row>
    <row r="44" spans="1:12" s="19" customFormat="1" ht="15.75" customHeight="1" x14ac:dyDescent="0.25">
      <c r="A44" s="307" t="s">
        <v>59</v>
      </c>
      <c r="B44" s="229" t="s">
        <v>69</v>
      </c>
      <c r="C44" s="29" t="s">
        <v>20</v>
      </c>
      <c r="D44" s="297"/>
      <c r="E44" s="298">
        <v>0</v>
      </c>
      <c r="F44" s="299">
        <f>F46+F47</f>
        <v>7960.6059999999998</v>
      </c>
      <c r="G44" s="299">
        <v>0</v>
      </c>
      <c r="H44" s="301">
        <v>0</v>
      </c>
      <c r="I44" s="301"/>
      <c r="J44" s="301">
        <v>0</v>
      </c>
      <c r="K44" s="302">
        <f>F44</f>
        <v>7960.6059999999998</v>
      </c>
      <c r="L44" s="18"/>
    </row>
    <row r="45" spans="1:12" s="19" customFormat="1" ht="31.5" x14ac:dyDescent="0.25">
      <c r="A45" s="303"/>
      <c r="B45" s="305"/>
      <c r="C45" s="211" t="s">
        <v>25</v>
      </c>
      <c r="D45" s="297"/>
      <c r="E45" s="298">
        <v>0</v>
      </c>
      <c r="F45" s="299">
        <v>0</v>
      </c>
      <c r="G45" s="299">
        <v>0</v>
      </c>
      <c r="H45" s="301">
        <v>0</v>
      </c>
      <c r="I45" s="301"/>
      <c r="J45" s="301">
        <v>0</v>
      </c>
      <c r="K45" s="302">
        <v>0</v>
      </c>
      <c r="L45" s="18"/>
    </row>
    <row r="46" spans="1:12" s="19" customFormat="1" ht="15.75" x14ac:dyDescent="0.25">
      <c r="A46" s="303"/>
      <c r="B46" s="305"/>
      <c r="C46" s="211" t="s">
        <v>26</v>
      </c>
      <c r="D46" s="297"/>
      <c r="E46" s="298">
        <v>0</v>
      </c>
      <c r="F46" s="299">
        <v>7881</v>
      </c>
      <c r="G46" s="299">
        <v>0</v>
      </c>
      <c r="H46" s="301">
        <v>0</v>
      </c>
      <c r="I46" s="301"/>
      <c r="J46" s="301">
        <v>0</v>
      </c>
      <c r="K46" s="302">
        <f>F46</f>
        <v>7881</v>
      </c>
      <c r="L46" s="18"/>
    </row>
    <row r="47" spans="1:12" s="19" customFormat="1" ht="15.75" x14ac:dyDescent="0.25">
      <c r="A47" s="303"/>
      <c r="B47" s="305"/>
      <c r="C47" s="211" t="s">
        <v>27</v>
      </c>
      <c r="D47" s="297"/>
      <c r="E47" s="298">
        <v>0</v>
      </c>
      <c r="F47" s="299">
        <v>79.605999999999995</v>
      </c>
      <c r="G47" s="299">
        <v>0</v>
      </c>
      <c r="H47" s="301">
        <v>0</v>
      </c>
      <c r="I47" s="301"/>
      <c r="J47" s="301">
        <v>0</v>
      </c>
      <c r="K47" s="302">
        <f>F47</f>
        <v>79.605999999999995</v>
      </c>
      <c r="L47" s="18"/>
    </row>
    <row r="48" spans="1:12" s="19" customFormat="1" ht="31.5" x14ac:dyDescent="0.25">
      <c r="A48" s="304"/>
      <c r="B48" s="306"/>
      <c r="C48" s="211" t="s">
        <v>28</v>
      </c>
      <c r="D48" s="297"/>
      <c r="E48" s="298">
        <v>0</v>
      </c>
      <c r="F48" s="299">
        <v>0</v>
      </c>
      <c r="G48" s="299">
        <v>0</v>
      </c>
      <c r="H48" s="301">
        <v>0</v>
      </c>
      <c r="I48" s="301"/>
      <c r="J48" s="301">
        <v>0</v>
      </c>
      <c r="K48" s="302">
        <v>0</v>
      </c>
      <c r="L48" s="18"/>
    </row>
    <row r="49" spans="1:13" s="19" customFormat="1" ht="15.75" x14ac:dyDescent="0.25">
      <c r="A49" s="264" t="s">
        <v>60</v>
      </c>
      <c r="B49" s="229" t="s">
        <v>68</v>
      </c>
      <c r="C49" s="29" t="s">
        <v>20</v>
      </c>
      <c r="D49" s="297"/>
      <c r="E49" s="298">
        <v>0</v>
      </c>
      <c r="F49" s="299">
        <v>0</v>
      </c>
      <c r="G49" s="299">
        <v>6718.2</v>
      </c>
      <c r="H49" s="301">
        <v>0</v>
      </c>
      <c r="I49" s="301"/>
      <c r="J49" s="301">
        <v>0</v>
      </c>
      <c r="K49" s="302">
        <f>G49</f>
        <v>6718.2</v>
      </c>
      <c r="L49" s="18"/>
    </row>
    <row r="50" spans="1:13" s="19" customFormat="1" ht="31.5" x14ac:dyDescent="0.25">
      <c r="A50" s="303"/>
      <c r="B50" s="305"/>
      <c r="C50" s="211" t="s">
        <v>25</v>
      </c>
      <c r="D50" s="297"/>
      <c r="E50" s="298">
        <v>0</v>
      </c>
      <c r="F50" s="299">
        <v>0</v>
      </c>
      <c r="G50" s="299">
        <v>0</v>
      </c>
      <c r="H50" s="301">
        <v>0</v>
      </c>
      <c r="I50" s="301"/>
      <c r="J50" s="301">
        <v>0</v>
      </c>
      <c r="K50" s="302">
        <v>0</v>
      </c>
      <c r="L50" s="18"/>
    </row>
    <row r="51" spans="1:13" s="19" customFormat="1" ht="15.75" x14ac:dyDescent="0.25">
      <c r="A51" s="303"/>
      <c r="B51" s="305"/>
      <c r="C51" s="211" t="s">
        <v>26</v>
      </c>
      <c r="D51" s="297"/>
      <c r="E51" s="298">
        <v>0</v>
      </c>
      <c r="F51" s="299">
        <v>0</v>
      </c>
      <c r="G51" s="299">
        <v>6651</v>
      </c>
      <c r="H51" s="301">
        <v>0</v>
      </c>
      <c r="I51" s="301"/>
      <c r="J51" s="301">
        <v>0</v>
      </c>
      <c r="K51" s="302">
        <f>G51</f>
        <v>6651</v>
      </c>
      <c r="L51" s="18"/>
    </row>
    <row r="52" spans="1:13" s="19" customFormat="1" ht="15.75" x14ac:dyDescent="0.25">
      <c r="A52" s="303"/>
      <c r="B52" s="305"/>
      <c r="C52" s="211" t="s">
        <v>27</v>
      </c>
      <c r="D52" s="297"/>
      <c r="E52" s="298">
        <v>0</v>
      </c>
      <c r="F52" s="299">
        <v>0</v>
      </c>
      <c r="G52" s="299">
        <v>67.2</v>
      </c>
      <c r="H52" s="301">
        <v>0</v>
      </c>
      <c r="I52" s="301"/>
      <c r="J52" s="301">
        <v>0</v>
      </c>
      <c r="K52" s="302">
        <f>G52</f>
        <v>67.2</v>
      </c>
      <c r="L52" s="18"/>
    </row>
    <row r="53" spans="1:13" s="19" customFormat="1" ht="31.5" x14ac:dyDescent="0.25">
      <c r="A53" s="304"/>
      <c r="B53" s="306"/>
      <c r="C53" s="211" t="s">
        <v>28</v>
      </c>
      <c r="D53" s="297"/>
      <c r="E53" s="298">
        <v>0</v>
      </c>
      <c r="F53" s="299">
        <v>0</v>
      </c>
      <c r="G53" s="299">
        <v>0</v>
      </c>
      <c r="H53" s="301">
        <v>0</v>
      </c>
      <c r="I53" s="301"/>
      <c r="J53" s="301">
        <v>0</v>
      </c>
      <c r="K53" s="302">
        <v>0</v>
      </c>
      <c r="L53" s="18"/>
    </row>
    <row r="54" spans="1:13" s="19" customFormat="1" ht="15.75" customHeight="1" x14ac:dyDescent="0.25">
      <c r="A54" s="264" t="s">
        <v>61</v>
      </c>
      <c r="B54" s="229" t="s">
        <v>70</v>
      </c>
      <c r="C54" s="29" t="s">
        <v>20</v>
      </c>
      <c r="D54" s="297"/>
      <c r="E54" s="298">
        <v>0</v>
      </c>
      <c r="F54" s="299">
        <v>0</v>
      </c>
      <c r="G54" s="299">
        <v>10000.062</v>
      </c>
      <c r="H54" s="301">
        <v>0</v>
      </c>
      <c r="I54" s="301"/>
      <c r="J54" s="301">
        <v>0</v>
      </c>
      <c r="K54" s="302">
        <f>G54</f>
        <v>10000.062</v>
      </c>
      <c r="L54" s="18"/>
    </row>
    <row r="55" spans="1:13" s="19" customFormat="1" ht="31.5" x14ac:dyDescent="0.25">
      <c r="A55" s="303"/>
      <c r="B55" s="308"/>
      <c r="C55" s="211" t="s">
        <v>25</v>
      </c>
      <c r="D55" s="297"/>
      <c r="E55" s="298">
        <v>0</v>
      </c>
      <c r="F55" s="299">
        <v>0</v>
      </c>
      <c r="G55" s="299">
        <v>0</v>
      </c>
      <c r="H55" s="301">
        <v>0</v>
      </c>
      <c r="I55" s="301"/>
      <c r="J55" s="301">
        <v>0</v>
      </c>
      <c r="K55" s="302">
        <v>0</v>
      </c>
      <c r="L55" s="18"/>
    </row>
    <row r="56" spans="1:13" s="19" customFormat="1" ht="15.75" x14ac:dyDescent="0.25">
      <c r="A56" s="303"/>
      <c r="B56" s="308"/>
      <c r="C56" s="211" t="s">
        <v>26</v>
      </c>
      <c r="D56" s="297"/>
      <c r="E56" s="298">
        <v>0</v>
      </c>
      <c r="F56" s="299">
        <v>0</v>
      </c>
      <c r="G56" s="299">
        <v>10000</v>
      </c>
      <c r="H56" s="301">
        <v>0</v>
      </c>
      <c r="I56" s="301"/>
      <c r="J56" s="301">
        <v>0</v>
      </c>
      <c r="K56" s="302">
        <f>G56</f>
        <v>10000</v>
      </c>
      <c r="L56" s="18"/>
    </row>
    <row r="57" spans="1:13" s="19" customFormat="1" ht="15.75" x14ac:dyDescent="0.25">
      <c r="A57" s="303"/>
      <c r="B57" s="308"/>
      <c r="C57" s="211" t="s">
        <v>27</v>
      </c>
      <c r="D57" s="297"/>
      <c r="E57" s="298">
        <v>0</v>
      </c>
      <c r="F57" s="299">
        <v>0</v>
      </c>
      <c r="G57" s="299">
        <v>6.2E-2</v>
      </c>
      <c r="H57" s="301">
        <v>0</v>
      </c>
      <c r="I57" s="301"/>
      <c r="J57" s="301">
        <v>0</v>
      </c>
      <c r="K57" s="302">
        <f>G57</f>
        <v>6.2E-2</v>
      </c>
      <c r="L57" s="18"/>
    </row>
    <row r="58" spans="1:13" ht="32.25" thickBot="1" x14ac:dyDescent="0.3">
      <c r="A58" s="310"/>
      <c r="B58" s="309"/>
      <c r="C58" s="211" t="s">
        <v>28</v>
      </c>
      <c r="D58" s="79"/>
      <c r="E58" s="90">
        <v>0</v>
      </c>
      <c r="F58" s="147">
        <v>0</v>
      </c>
      <c r="G58" s="299">
        <v>0</v>
      </c>
      <c r="H58" s="130">
        <v>0</v>
      </c>
      <c r="I58" s="130"/>
      <c r="J58" s="130">
        <v>0</v>
      </c>
      <c r="K58" s="126">
        <f>E58+E58+F58+G58+H58+J58</f>
        <v>0</v>
      </c>
    </row>
    <row r="59" spans="1:13" ht="48" customHeight="1" thickBot="1" x14ac:dyDescent="0.3">
      <c r="A59" s="27" t="s">
        <v>29</v>
      </c>
      <c r="B59" s="257" t="s">
        <v>2</v>
      </c>
      <c r="C59" s="257"/>
      <c r="D59" s="77">
        <f>D60+D65</f>
        <v>612.26499999999999</v>
      </c>
      <c r="E59" s="87">
        <f>E60+E65</f>
        <v>1076.798</v>
      </c>
      <c r="F59" s="89">
        <f>F60+F65</f>
        <v>2517.79783</v>
      </c>
      <c r="G59" s="89">
        <f>G60+G65</f>
        <v>3319.5389299999993</v>
      </c>
      <c r="H59" s="107">
        <f>H60+H65</f>
        <v>598</v>
      </c>
      <c r="I59" s="107">
        <f t="shared" ref="I59:J59" si="14">I60+I65</f>
        <v>400</v>
      </c>
      <c r="J59" s="107">
        <f t="shared" si="14"/>
        <v>556.4</v>
      </c>
      <c r="K59" s="108">
        <f>E59+F59+G59+H59+J59</f>
        <v>8068.5347599999986</v>
      </c>
    </row>
    <row r="60" spans="1:13" ht="15.75" x14ac:dyDescent="0.25">
      <c r="A60" s="258">
        <v>1</v>
      </c>
      <c r="B60" s="259" t="s">
        <v>33</v>
      </c>
      <c r="C60" s="23" t="s">
        <v>20</v>
      </c>
      <c r="D60" s="98">
        <f>D61+D62+D63+D64</f>
        <v>224.2</v>
      </c>
      <c r="E60" s="99">
        <f t="shared" ref="E60:H60" si="15">E61+E62+E63+E64</f>
        <v>168.2</v>
      </c>
      <c r="F60" s="106">
        <f t="shared" si="15"/>
        <v>134</v>
      </c>
      <c r="G60" s="196">
        <f t="shared" si="15"/>
        <v>216.64893000000001</v>
      </c>
      <c r="H60" s="129">
        <f t="shared" si="15"/>
        <v>248</v>
      </c>
      <c r="I60" s="129">
        <f t="shared" ref="I60:J60" si="16">I61+I62+I63+I64</f>
        <v>200</v>
      </c>
      <c r="J60" s="129">
        <f t="shared" si="16"/>
        <v>200</v>
      </c>
      <c r="K60" s="103">
        <f>E60+F60+G60+H60+J60</f>
        <v>966.84893</v>
      </c>
    </row>
    <row r="61" spans="1:13" ht="31.5" x14ac:dyDescent="0.25">
      <c r="A61" s="242"/>
      <c r="B61" s="253"/>
      <c r="C61" s="96" t="s">
        <v>25</v>
      </c>
      <c r="D61" s="80">
        <v>0</v>
      </c>
      <c r="E61" s="91">
        <v>0</v>
      </c>
      <c r="F61" s="92">
        <v>0</v>
      </c>
      <c r="G61" s="65">
        <v>0</v>
      </c>
      <c r="H61" s="114">
        <v>0</v>
      </c>
      <c r="I61" s="114">
        <v>0</v>
      </c>
      <c r="J61" s="114">
        <v>0</v>
      </c>
      <c r="K61" s="104">
        <f>E61+F61+G61+H61+J61</f>
        <v>0</v>
      </c>
      <c r="M61" s="128"/>
    </row>
    <row r="62" spans="1:13" ht="15.75" x14ac:dyDescent="0.25">
      <c r="A62" s="242"/>
      <c r="B62" s="253"/>
      <c r="C62" s="96" t="s">
        <v>26</v>
      </c>
      <c r="D62" s="80">
        <v>0</v>
      </c>
      <c r="E62" s="91">
        <v>0</v>
      </c>
      <c r="F62" s="92">
        <v>0</v>
      </c>
      <c r="G62" s="65">
        <v>0</v>
      </c>
      <c r="H62" s="114">
        <v>0</v>
      </c>
      <c r="I62" s="114">
        <v>0</v>
      </c>
      <c r="J62" s="114">
        <v>0</v>
      </c>
      <c r="K62" s="104">
        <f>D62+E62+E62+G62+H62+J62</f>
        <v>0</v>
      </c>
    </row>
    <row r="63" spans="1:13" ht="15.75" x14ac:dyDescent="0.25">
      <c r="A63" s="242"/>
      <c r="B63" s="253"/>
      <c r="C63" s="96" t="s">
        <v>27</v>
      </c>
      <c r="D63" s="80">
        <v>224.2</v>
      </c>
      <c r="E63" s="91">
        <v>168.2</v>
      </c>
      <c r="F63" s="92">
        <v>134</v>
      </c>
      <c r="G63" s="157">
        <v>216.64893000000001</v>
      </c>
      <c r="H63" s="114">
        <v>248</v>
      </c>
      <c r="I63" s="114">
        <v>200</v>
      </c>
      <c r="J63" s="114">
        <v>200</v>
      </c>
      <c r="K63" s="104">
        <f t="shared" ref="K63:K105" si="17">E63+F63+G63+H63+J63</f>
        <v>966.84893</v>
      </c>
    </row>
    <row r="64" spans="1:13" ht="31.5" x14ac:dyDescent="0.25">
      <c r="A64" s="242"/>
      <c r="B64" s="253"/>
      <c r="C64" s="96" t="s">
        <v>28</v>
      </c>
      <c r="D64" s="80">
        <v>0</v>
      </c>
      <c r="E64" s="91">
        <v>0</v>
      </c>
      <c r="F64" s="92">
        <v>0</v>
      </c>
      <c r="G64" s="65">
        <v>0</v>
      </c>
      <c r="H64" s="114">
        <v>0</v>
      </c>
      <c r="I64" s="114">
        <v>0</v>
      </c>
      <c r="J64" s="114">
        <v>0</v>
      </c>
      <c r="K64" s="104">
        <f t="shared" si="17"/>
        <v>0</v>
      </c>
    </row>
    <row r="65" spans="1:12" s="1" customFormat="1" ht="15.75" x14ac:dyDescent="0.25">
      <c r="A65" s="242">
        <v>2</v>
      </c>
      <c r="B65" s="253" t="s">
        <v>34</v>
      </c>
      <c r="C65" s="29" t="s">
        <v>20</v>
      </c>
      <c r="D65" s="80">
        <f>D66+D67+D68+D69</f>
        <v>388.065</v>
      </c>
      <c r="E65" s="91">
        <f t="shared" ref="E65:H65" si="18">E66+E67+E68+E69</f>
        <v>908.59800000000007</v>
      </c>
      <c r="F65" s="92">
        <f t="shared" si="18"/>
        <v>2383.79783</v>
      </c>
      <c r="G65" s="202">
        <f t="shared" si="18"/>
        <v>3102.8899999999994</v>
      </c>
      <c r="H65" s="114">
        <f t="shared" si="18"/>
        <v>350</v>
      </c>
      <c r="I65" s="114">
        <f t="shared" ref="I65:J65" si="19">I66+I67+I68+I69</f>
        <v>200</v>
      </c>
      <c r="J65" s="114">
        <f t="shared" si="19"/>
        <v>356.4</v>
      </c>
      <c r="K65" s="104">
        <f t="shared" si="17"/>
        <v>7101.6858299999985</v>
      </c>
      <c r="L65" s="3"/>
    </row>
    <row r="66" spans="1:12" ht="31.5" x14ac:dyDescent="0.25">
      <c r="A66" s="242"/>
      <c r="B66" s="253"/>
      <c r="C66" s="96" t="s">
        <v>25</v>
      </c>
      <c r="D66" s="80">
        <v>0</v>
      </c>
      <c r="E66" s="91">
        <v>0</v>
      </c>
      <c r="F66" s="92">
        <v>0</v>
      </c>
      <c r="G66" s="65">
        <v>0</v>
      </c>
      <c r="H66" s="114">
        <v>0</v>
      </c>
      <c r="I66" s="114">
        <v>0</v>
      </c>
      <c r="J66" s="114">
        <v>0</v>
      </c>
      <c r="K66" s="104">
        <f t="shared" si="17"/>
        <v>0</v>
      </c>
    </row>
    <row r="67" spans="1:12" ht="15.75" x14ac:dyDescent="0.25">
      <c r="A67" s="242"/>
      <c r="B67" s="253"/>
      <c r="C67" s="96" t="s">
        <v>26</v>
      </c>
      <c r="D67" s="80">
        <v>0</v>
      </c>
      <c r="E67" s="92">
        <f>E72+E77+E82+E87+E92</f>
        <v>766.74800000000005</v>
      </c>
      <c r="F67" s="92">
        <f t="shared" ref="F67:G67" si="20">F72+F77+F82+F87+F92</f>
        <v>2114.4699999999998</v>
      </c>
      <c r="G67" s="92">
        <f t="shared" si="20"/>
        <v>2593.8599999999997</v>
      </c>
      <c r="H67" s="114">
        <v>0</v>
      </c>
      <c r="I67" s="114">
        <v>0</v>
      </c>
      <c r="J67" s="114">
        <v>0</v>
      </c>
      <c r="K67" s="104">
        <f>E67+F67+G67+H67+J67</f>
        <v>5475.0779999999995</v>
      </c>
    </row>
    <row r="68" spans="1:12" ht="15.75" x14ac:dyDescent="0.25">
      <c r="A68" s="242"/>
      <c r="B68" s="253"/>
      <c r="C68" s="96" t="s">
        <v>27</v>
      </c>
      <c r="D68" s="80">
        <v>388.065</v>
      </c>
      <c r="E68" s="92">
        <f>E73+E78+E83+E88+E93</f>
        <v>141.85</v>
      </c>
      <c r="F68" s="92">
        <f t="shared" ref="F68:G68" si="21">F73+F78+F83+F88+F93</f>
        <v>269.32783000000001</v>
      </c>
      <c r="G68" s="92">
        <f t="shared" si="21"/>
        <v>509.03</v>
      </c>
      <c r="H68" s="114">
        <v>350</v>
      </c>
      <c r="I68" s="114">
        <v>200</v>
      </c>
      <c r="J68" s="114">
        <v>356.4</v>
      </c>
      <c r="K68" s="104">
        <f>E68+F68+G68+H68+J68</f>
        <v>1626.6078299999999</v>
      </c>
      <c r="L68" s="199"/>
    </row>
    <row r="69" spans="1:12" ht="32.25" thickBot="1" x14ac:dyDescent="0.3">
      <c r="A69" s="243"/>
      <c r="B69" s="254"/>
      <c r="C69" s="97" t="s">
        <v>28</v>
      </c>
      <c r="D69" s="79">
        <v>0</v>
      </c>
      <c r="E69" s="90">
        <v>0</v>
      </c>
      <c r="F69" s="147">
        <v>0</v>
      </c>
      <c r="G69" s="203">
        <v>0</v>
      </c>
      <c r="H69" s="130">
        <v>0</v>
      </c>
      <c r="I69" s="130">
        <v>0</v>
      </c>
      <c r="J69" s="130">
        <v>0</v>
      </c>
      <c r="K69" s="105">
        <f t="shared" si="17"/>
        <v>0</v>
      </c>
    </row>
    <row r="70" spans="1:12" ht="15.75" x14ac:dyDescent="0.25">
      <c r="A70" s="262" t="s">
        <v>59</v>
      </c>
      <c r="B70" s="253" t="s">
        <v>57</v>
      </c>
      <c r="C70" s="29" t="s">
        <v>20</v>
      </c>
      <c r="D70" s="80">
        <f>D71+D72+D73+D74</f>
        <v>388.065</v>
      </c>
      <c r="E70" s="91">
        <v>0</v>
      </c>
      <c r="F70" s="92">
        <v>0</v>
      </c>
      <c r="G70" s="202">
        <f t="shared" ref="G70:J70" si="22">G71+G72+G73+G74</f>
        <v>1771.49</v>
      </c>
      <c r="H70" s="114">
        <f t="shared" si="22"/>
        <v>0</v>
      </c>
      <c r="I70" s="114">
        <f t="shared" si="22"/>
        <v>200</v>
      </c>
      <c r="J70" s="114">
        <f t="shared" si="22"/>
        <v>0</v>
      </c>
      <c r="K70" s="104">
        <f t="shared" ref="K70:K79" si="23">E70+F70+G70+H70+J70</f>
        <v>1771.49</v>
      </c>
    </row>
    <row r="71" spans="1:12" ht="31.5" x14ac:dyDescent="0.25">
      <c r="A71" s="262"/>
      <c r="B71" s="253"/>
      <c r="C71" s="162" t="s">
        <v>25</v>
      </c>
      <c r="D71" s="80">
        <v>0</v>
      </c>
      <c r="E71" s="91">
        <v>0</v>
      </c>
      <c r="F71" s="92">
        <v>0</v>
      </c>
      <c r="G71" s="202">
        <v>0</v>
      </c>
      <c r="H71" s="114">
        <v>0</v>
      </c>
      <c r="I71" s="114">
        <v>0</v>
      </c>
      <c r="J71" s="114">
        <v>0</v>
      </c>
      <c r="K71" s="104">
        <f t="shared" si="23"/>
        <v>0</v>
      </c>
    </row>
    <row r="72" spans="1:12" ht="15.75" x14ac:dyDescent="0.25">
      <c r="A72" s="262"/>
      <c r="B72" s="253"/>
      <c r="C72" s="162" t="s">
        <v>26</v>
      </c>
      <c r="D72" s="80">
        <v>0</v>
      </c>
      <c r="E72" s="91">
        <v>0</v>
      </c>
      <c r="F72" s="92">
        <v>0</v>
      </c>
      <c r="G72" s="202">
        <v>1682.91</v>
      </c>
      <c r="H72" s="114">
        <v>0</v>
      </c>
      <c r="I72" s="114">
        <v>0</v>
      </c>
      <c r="J72" s="114">
        <v>0</v>
      </c>
      <c r="K72" s="104">
        <f t="shared" si="23"/>
        <v>1682.91</v>
      </c>
    </row>
    <row r="73" spans="1:12" ht="15.75" x14ac:dyDescent="0.25">
      <c r="A73" s="262"/>
      <c r="B73" s="253"/>
      <c r="C73" s="162" t="s">
        <v>27</v>
      </c>
      <c r="D73" s="80">
        <v>388.065</v>
      </c>
      <c r="E73" s="91">
        <v>0</v>
      </c>
      <c r="F73" s="92">
        <v>0</v>
      </c>
      <c r="G73" s="202">
        <v>88.58</v>
      </c>
      <c r="H73" s="114">
        <v>0</v>
      </c>
      <c r="I73" s="114">
        <v>200</v>
      </c>
      <c r="J73" s="114">
        <v>0</v>
      </c>
      <c r="K73" s="104">
        <f t="shared" si="23"/>
        <v>88.58</v>
      </c>
    </row>
    <row r="74" spans="1:12" ht="32.25" thickBot="1" x14ac:dyDescent="0.3">
      <c r="A74" s="263"/>
      <c r="B74" s="254"/>
      <c r="C74" s="163" t="s">
        <v>28</v>
      </c>
      <c r="D74" s="79">
        <v>0</v>
      </c>
      <c r="E74" s="90">
        <v>0</v>
      </c>
      <c r="F74" s="147">
        <v>0</v>
      </c>
      <c r="G74" s="203">
        <v>0</v>
      </c>
      <c r="H74" s="130">
        <v>0</v>
      </c>
      <c r="I74" s="130">
        <v>0</v>
      </c>
      <c r="J74" s="130">
        <v>0</v>
      </c>
      <c r="K74" s="105">
        <f t="shared" si="23"/>
        <v>0</v>
      </c>
    </row>
    <row r="75" spans="1:12" ht="15.75" x14ac:dyDescent="0.25">
      <c r="A75" s="265" t="s">
        <v>60</v>
      </c>
      <c r="B75" s="253" t="s">
        <v>56</v>
      </c>
      <c r="C75" s="29" t="s">
        <v>20</v>
      </c>
      <c r="D75" s="80">
        <f>D76+D77+D78+D79</f>
        <v>388.065</v>
      </c>
      <c r="E75" s="91">
        <f t="shared" ref="E75:J75" si="24">E76+E77+E78+E79</f>
        <v>0</v>
      </c>
      <c r="F75" s="92">
        <f t="shared" si="24"/>
        <v>0</v>
      </c>
      <c r="G75" s="202">
        <f t="shared" si="24"/>
        <v>600</v>
      </c>
      <c r="H75" s="114">
        <f t="shared" si="24"/>
        <v>0</v>
      </c>
      <c r="I75" s="114">
        <f t="shared" si="24"/>
        <v>200</v>
      </c>
      <c r="J75" s="114">
        <f t="shared" si="24"/>
        <v>0</v>
      </c>
      <c r="K75" s="104">
        <f t="shared" si="23"/>
        <v>600</v>
      </c>
    </row>
    <row r="76" spans="1:12" ht="31.5" x14ac:dyDescent="0.25">
      <c r="A76" s="242"/>
      <c r="B76" s="253"/>
      <c r="C76" s="167" t="s">
        <v>25</v>
      </c>
      <c r="D76" s="80">
        <v>0</v>
      </c>
      <c r="E76" s="91">
        <v>0</v>
      </c>
      <c r="F76" s="92">
        <v>0</v>
      </c>
      <c r="G76" s="202">
        <v>0</v>
      </c>
      <c r="H76" s="114">
        <v>0</v>
      </c>
      <c r="I76" s="114">
        <v>0</v>
      </c>
      <c r="J76" s="114">
        <v>0</v>
      </c>
      <c r="K76" s="104">
        <f t="shared" si="23"/>
        <v>0</v>
      </c>
    </row>
    <row r="77" spans="1:12" ht="15.75" x14ac:dyDescent="0.25">
      <c r="A77" s="242"/>
      <c r="B77" s="253"/>
      <c r="C77" s="167" t="s">
        <v>26</v>
      </c>
      <c r="D77" s="80">
        <v>0</v>
      </c>
      <c r="E77" s="91">
        <v>0</v>
      </c>
      <c r="F77" s="92">
        <v>0</v>
      </c>
      <c r="G77" s="202">
        <v>570</v>
      </c>
      <c r="H77" s="114">
        <v>0</v>
      </c>
      <c r="I77" s="114">
        <v>0</v>
      </c>
      <c r="J77" s="114">
        <v>0</v>
      </c>
      <c r="K77" s="104">
        <f t="shared" si="23"/>
        <v>570</v>
      </c>
    </row>
    <row r="78" spans="1:12" ht="15.75" x14ac:dyDescent="0.25">
      <c r="A78" s="242"/>
      <c r="B78" s="253"/>
      <c r="C78" s="167" t="s">
        <v>27</v>
      </c>
      <c r="D78" s="80">
        <v>388.065</v>
      </c>
      <c r="E78" s="91">
        <v>0</v>
      </c>
      <c r="F78" s="92">
        <v>0</v>
      </c>
      <c r="G78" s="202">
        <v>30</v>
      </c>
      <c r="H78" s="114">
        <v>0</v>
      </c>
      <c r="I78" s="114">
        <v>200</v>
      </c>
      <c r="J78" s="114">
        <v>0</v>
      </c>
      <c r="K78" s="104">
        <f t="shared" si="23"/>
        <v>30</v>
      </c>
    </row>
    <row r="79" spans="1:12" ht="32.25" thickBot="1" x14ac:dyDescent="0.3">
      <c r="A79" s="243"/>
      <c r="B79" s="254"/>
      <c r="C79" s="168" t="s">
        <v>28</v>
      </c>
      <c r="D79" s="79">
        <v>0</v>
      </c>
      <c r="E79" s="90">
        <v>0</v>
      </c>
      <c r="F79" s="147">
        <v>0</v>
      </c>
      <c r="G79" s="203">
        <v>0</v>
      </c>
      <c r="H79" s="130">
        <v>0</v>
      </c>
      <c r="I79" s="130">
        <v>0</v>
      </c>
      <c r="J79" s="130">
        <v>0</v>
      </c>
      <c r="K79" s="105">
        <f t="shared" si="23"/>
        <v>0</v>
      </c>
    </row>
    <row r="80" spans="1:12" ht="15.75" x14ac:dyDescent="0.25">
      <c r="A80" s="244" t="s">
        <v>61</v>
      </c>
      <c r="B80" s="247" t="s">
        <v>65</v>
      </c>
      <c r="C80" s="29" t="s">
        <v>20</v>
      </c>
      <c r="D80" s="80">
        <f>D81+D82+D83+D84</f>
        <v>388.065</v>
      </c>
      <c r="E80" s="91">
        <f t="shared" ref="E80:J80" si="25">E81+E82+E83+E84</f>
        <v>0</v>
      </c>
      <c r="F80" s="92">
        <f t="shared" si="25"/>
        <v>0</v>
      </c>
      <c r="G80" s="202">
        <f t="shared" si="25"/>
        <v>67.36</v>
      </c>
      <c r="H80" s="114">
        <f t="shared" si="25"/>
        <v>0</v>
      </c>
      <c r="I80" s="114">
        <f t="shared" si="25"/>
        <v>200</v>
      </c>
      <c r="J80" s="114">
        <f t="shared" si="25"/>
        <v>0</v>
      </c>
      <c r="K80" s="104">
        <f t="shared" ref="K80:K84" si="26">E80+F80+G80+H80+J80</f>
        <v>67.36</v>
      </c>
    </row>
    <row r="81" spans="1:12" ht="31.5" x14ac:dyDescent="0.25">
      <c r="A81" s="245"/>
      <c r="B81" s="248"/>
      <c r="C81" s="167" t="s">
        <v>25</v>
      </c>
      <c r="D81" s="80">
        <v>0</v>
      </c>
      <c r="E81" s="91">
        <v>0</v>
      </c>
      <c r="F81" s="92">
        <v>0</v>
      </c>
      <c r="G81" s="202">
        <v>0</v>
      </c>
      <c r="H81" s="114">
        <v>0</v>
      </c>
      <c r="I81" s="114">
        <v>0</v>
      </c>
      <c r="J81" s="114">
        <v>0</v>
      </c>
      <c r="K81" s="104">
        <f t="shared" si="26"/>
        <v>0</v>
      </c>
    </row>
    <row r="82" spans="1:12" ht="15.75" x14ac:dyDescent="0.25">
      <c r="A82" s="245"/>
      <c r="B82" s="248"/>
      <c r="C82" s="167" t="s">
        <v>26</v>
      </c>
      <c r="D82" s="80">
        <v>0</v>
      </c>
      <c r="E82" s="91">
        <v>0</v>
      </c>
      <c r="F82" s="92">
        <v>0</v>
      </c>
      <c r="G82" s="202">
        <v>63.99</v>
      </c>
      <c r="H82" s="114">
        <v>0</v>
      </c>
      <c r="I82" s="114">
        <v>0</v>
      </c>
      <c r="J82" s="114">
        <v>0</v>
      </c>
      <c r="K82" s="104">
        <f t="shared" si="26"/>
        <v>63.99</v>
      </c>
    </row>
    <row r="83" spans="1:12" ht="15.75" x14ac:dyDescent="0.25">
      <c r="A83" s="245"/>
      <c r="B83" s="248"/>
      <c r="C83" s="167" t="s">
        <v>27</v>
      </c>
      <c r="D83" s="80">
        <v>388.065</v>
      </c>
      <c r="E83" s="91">
        <v>0</v>
      </c>
      <c r="F83" s="92">
        <v>0</v>
      </c>
      <c r="G83" s="202">
        <v>3.37</v>
      </c>
      <c r="H83" s="114">
        <v>0</v>
      </c>
      <c r="I83" s="114">
        <v>200</v>
      </c>
      <c r="J83" s="114">
        <v>0</v>
      </c>
      <c r="K83" s="104">
        <f t="shared" si="26"/>
        <v>3.37</v>
      </c>
    </row>
    <row r="84" spans="1:12" ht="32.25" thickBot="1" x14ac:dyDescent="0.3">
      <c r="A84" s="246"/>
      <c r="B84" s="249"/>
      <c r="C84" s="168" t="s">
        <v>28</v>
      </c>
      <c r="D84" s="79">
        <v>0</v>
      </c>
      <c r="E84" s="90">
        <v>0</v>
      </c>
      <c r="F84" s="147">
        <v>0</v>
      </c>
      <c r="G84" s="203">
        <v>0</v>
      </c>
      <c r="H84" s="130">
        <v>0</v>
      </c>
      <c r="I84" s="130">
        <v>0</v>
      </c>
      <c r="J84" s="130">
        <v>0</v>
      </c>
      <c r="K84" s="105">
        <f t="shared" si="26"/>
        <v>0</v>
      </c>
    </row>
    <row r="85" spans="1:12" ht="15.75" x14ac:dyDescent="0.25">
      <c r="A85" s="264" t="s">
        <v>62</v>
      </c>
      <c r="B85" s="250" t="s">
        <v>58</v>
      </c>
      <c r="C85" s="29" t="s">
        <v>20</v>
      </c>
      <c r="D85" s="80">
        <f>D86+D87+D88+D89</f>
        <v>388.065</v>
      </c>
      <c r="E85" s="91">
        <f t="shared" ref="E85:J85" si="27">E86+E87+E88+E89</f>
        <v>0</v>
      </c>
      <c r="F85" s="92">
        <f t="shared" si="27"/>
        <v>0</v>
      </c>
      <c r="G85" s="202">
        <f t="shared" si="27"/>
        <v>291.53999999999996</v>
      </c>
      <c r="H85" s="114">
        <f t="shared" si="27"/>
        <v>0</v>
      </c>
      <c r="I85" s="114">
        <f t="shared" si="27"/>
        <v>200</v>
      </c>
      <c r="J85" s="114">
        <f t="shared" si="27"/>
        <v>0</v>
      </c>
      <c r="K85" s="104">
        <f t="shared" ref="K85:K89" si="28">E85+F85+G85+H85+J85</f>
        <v>291.53999999999996</v>
      </c>
    </row>
    <row r="86" spans="1:12" ht="31.5" x14ac:dyDescent="0.25">
      <c r="A86" s="245"/>
      <c r="B86" s="251"/>
      <c r="C86" s="197" t="s">
        <v>25</v>
      </c>
      <c r="D86" s="80">
        <v>0</v>
      </c>
      <c r="E86" s="91">
        <v>0</v>
      </c>
      <c r="F86" s="92">
        <v>0</v>
      </c>
      <c r="G86" s="202">
        <v>0</v>
      </c>
      <c r="H86" s="114">
        <v>0</v>
      </c>
      <c r="I86" s="114">
        <v>0</v>
      </c>
      <c r="J86" s="114">
        <v>0</v>
      </c>
      <c r="K86" s="104">
        <f t="shared" si="28"/>
        <v>0</v>
      </c>
    </row>
    <row r="87" spans="1:12" ht="15.75" x14ac:dyDescent="0.25">
      <c r="A87" s="245"/>
      <c r="B87" s="251"/>
      <c r="C87" s="197" t="s">
        <v>26</v>
      </c>
      <c r="D87" s="80">
        <v>0</v>
      </c>
      <c r="E87" s="91">
        <v>0</v>
      </c>
      <c r="F87" s="92">
        <v>0</v>
      </c>
      <c r="G87" s="202">
        <v>276.95999999999998</v>
      </c>
      <c r="H87" s="114">
        <v>0</v>
      </c>
      <c r="I87" s="114">
        <v>0</v>
      </c>
      <c r="J87" s="114">
        <v>0</v>
      </c>
      <c r="K87" s="104">
        <f t="shared" si="28"/>
        <v>276.95999999999998</v>
      </c>
    </row>
    <row r="88" spans="1:12" ht="15.75" x14ac:dyDescent="0.25">
      <c r="A88" s="245"/>
      <c r="B88" s="251"/>
      <c r="C88" s="197" t="s">
        <v>27</v>
      </c>
      <c r="D88" s="80">
        <v>388.065</v>
      </c>
      <c r="E88" s="91">
        <v>0</v>
      </c>
      <c r="F88" s="92">
        <v>0</v>
      </c>
      <c r="G88" s="202">
        <v>14.58</v>
      </c>
      <c r="H88" s="114">
        <v>0</v>
      </c>
      <c r="I88" s="114">
        <v>200</v>
      </c>
      <c r="J88" s="114">
        <v>0</v>
      </c>
      <c r="K88" s="104">
        <f t="shared" si="28"/>
        <v>14.58</v>
      </c>
    </row>
    <row r="89" spans="1:12" ht="32.25" thickBot="1" x14ac:dyDescent="0.3">
      <c r="A89" s="246"/>
      <c r="B89" s="252"/>
      <c r="C89" s="198" t="s">
        <v>28</v>
      </c>
      <c r="D89" s="79">
        <v>0</v>
      </c>
      <c r="E89" s="90">
        <v>0</v>
      </c>
      <c r="F89" s="147">
        <v>0</v>
      </c>
      <c r="G89" s="203">
        <v>0</v>
      </c>
      <c r="H89" s="130">
        <v>0</v>
      </c>
      <c r="I89" s="130">
        <v>0</v>
      </c>
      <c r="J89" s="130">
        <v>0</v>
      </c>
      <c r="K89" s="105">
        <f t="shared" si="28"/>
        <v>0</v>
      </c>
    </row>
    <row r="90" spans="1:12" ht="15.75" x14ac:dyDescent="0.25">
      <c r="A90" s="264" t="s">
        <v>63</v>
      </c>
      <c r="B90" s="250" t="s">
        <v>64</v>
      </c>
      <c r="C90" s="29" t="s">
        <v>20</v>
      </c>
      <c r="D90" s="80">
        <f>D91+D92+D93+D94</f>
        <v>388.065</v>
      </c>
      <c r="E90" s="91">
        <f t="shared" ref="E90:F90" si="29">E91+E92+E93+E94</f>
        <v>908.59800000000007</v>
      </c>
      <c r="F90" s="92">
        <f t="shared" si="29"/>
        <v>2383.79783</v>
      </c>
      <c r="G90" s="202">
        <f t="shared" ref="G90:J90" si="30">G91+G92+G93+G94</f>
        <v>372.5</v>
      </c>
      <c r="H90" s="114">
        <f t="shared" si="30"/>
        <v>350</v>
      </c>
      <c r="I90" s="114">
        <f t="shared" si="30"/>
        <v>200</v>
      </c>
      <c r="J90" s="114">
        <f t="shared" si="30"/>
        <v>356.4</v>
      </c>
      <c r="K90" s="104">
        <f t="shared" ref="K90:K94" si="31">E90+F90+G90+H90+J90</f>
        <v>4371.29583</v>
      </c>
    </row>
    <row r="91" spans="1:12" ht="31.5" x14ac:dyDescent="0.25">
      <c r="A91" s="245"/>
      <c r="B91" s="251"/>
      <c r="C91" s="167" t="s">
        <v>25</v>
      </c>
      <c r="D91" s="80">
        <v>0</v>
      </c>
      <c r="E91" s="91">
        <v>0</v>
      </c>
      <c r="F91" s="92">
        <v>0</v>
      </c>
      <c r="G91" s="202">
        <v>0</v>
      </c>
      <c r="H91" s="114">
        <v>0</v>
      </c>
      <c r="I91" s="114">
        <v>0</v>
      </c>
      <c r="J91" s="114">
        <v>0</v>
      </c>
      <c r="K91" s="104">
        <f t="shared" si="31"/>
        <v>0</v>
      </c>
    </row>
    <row r="92" spans="1:12" ht="15.75" x14ac:dyDescent="0.25">
      <c r="A92" s="245"/>
      <c r="B92" s="251"/>
      <c r="C92" s="167" t="s">
        <v>26</v>
      </c>
      <c r="D92" s="80">
        <v>0</v>
      </c>
      <c r="E92" s="91">
        <v>766.74800000000005</v>
      </c>
      <c r="F92" s="92">
        <v>2114.4699999999998</v>
      </c>
      <c r="G92" s="202"/>
      <c r="H92" s="114">
        <v>0</v>
      </c>
      <c r="I92" s="114">
        <v>0</v>
      </c>
      <c r="J92" s="114">
        <v>0</v>
      </c>
      <c r="K92" s="104">
        <f t="shared" si="31"/>
        <v>2881.2179999999998</v>
      </c>
    </row>
    <row r="93" spans="1:12" ht="15.75" x14ac:dyDescent="0.25">
      <c r="A93" s="245"/>
      <c r="B93" s="251"/>
      <c r="C93" s="167" t="s">
        <v>27</v>
      </c>
      <c r="D93" s="80">
        <v>388.065</v>
      </c>
      <c r="E93" s="91">
        <v>141.85</v>
      </c>
      <c r="F93" s="92">
        <v>269.32783000000001</v>
      </c>
      <c r="G93" s="202">
        <v>372.5</v>
      </c>
      <c r="H93" s="114">
        <v>350</v>
      </c>
      <c r="I93" s="114">
        <v>200</v>
      </c>
      <c r="J93" s="114">
        <v>356.4</v>
      </c>
      <c r="K93" s="104">
        <f t="shared" si="31"/>
        <v>1490.0778300000002</v>
      </c>
    </row>
    <row r="94" spans="1:12" ht="32.25" thickBot="1" x14ac:dyDescent="0.3">
      <c r="A94" s="246"/>
      <c r="B94" s="252"/>
      <c r="C94" s="168" t="s">
        <v>28</v>
      </c>
      <c r="D94" s="79">
        <v>0</v>
      </c>
      <c r="E94" s="90">
        <v>0</v>
      </c>
      <c r="F94" s="147">
        <v>0</v>
      </c>
      <c r="G94" s="203">
        <v>0</v>
      </c>
      <c r="H94" s="130">
        <v>0</v>
      </c>
      <c r="I94" s="130">
        <v>0</v>
      </c>
      <c r="J94" s="130">
        <v>0</v>
      </c>
      <c r="K94" s="105">
        <f t="shared" si="31"/>
        <v>0</v>
      </c>
    </row>
    <row r="95" spans="1:12" ht="44.25" customHeight="1" thickBot="1" x14ac:dyDescent="0.3">
      <c r="A95" s="27" t="s">
        <v>29</v>
      </c>
      <c r="B95" s="260" t="s">
        <v>38</v>
      </c>
      <c r="C95" s="261"/>
      <c r="D95" s="77">
        <f>D96+D101</f>
        <v>1327.2</v>
      </c>
      <c r="E95" s="89">
        <f t="shared" ref="E95:H95" si="32">E96+E101</f>
        <v>1291.19694</v>
      </c>
      <c r="F95" s="89">
        <f t="shared" si="32"/>
        <v>1715.54</v>
      </c>
      <c r="G95" s="204">
        <f t="shared" si="32"/>
        <v>1002.9000000000001</v>
      </c>
      <c r="H95" s="107">
        <f t="shared" si="32"/>
        <v>836.2</v>
      </c>
      <c r="I95" s="107">
        <f t="shared" ref="I95:J95" si="33">I96+I101</f>
        <v>1057.0999999999999</v>
      </c>
      <c r="J95" s="107">
        <f t="shared" si="33"/>
        <v>922.6</v>
      </c>
      <c r="K95" s="108">
        <f t="shared" si="17"/>
        <v>5768.4369400000005</v>
      </c>
      <c r="L95" s="192"/>
    </row>
    <row r="96" spans="1:12" s="1" customFormat="1" ht="15.75" x14ac:dyDescent="0.25">
      <c r="A96" s="258">
        <v>1</v>
      </c>
      <c r="B96" s="259" t="s">
        <v>35</v>
      </c>
      <c r="C96" s="23" t="s">
        <v>20</v>
      </c>
      <c r="D96" s="98">
        <f>D97+D98+D99+D100</f>
        <v>713.1</v>
      </c>
      <c r="E96" s="106">
        <f t="shared" ref="E96:H96" si="34">E97+E98+E99+E100</f>
        <v>706.19694000000004</v>
      </c>
      <c r="F96" s="106">
        <f t="shared" si="34"/>
        <v>483.6</v>
      </c>
      <c r="G96" s="205">
        <f t="shared" si="34"/>
        <v>440.3</v>
      </c>
      <c r="H96" s="129">
        <f t="shared" si="34"/>
        <v>456.2</v>
      </c>
      <c r="I96" s="129">
        <f t="shared" ref="I96:J96" si="35">I97+I98+I99+I100</f>
        <v>857.1</v>
      </c>
      <c r="J96" s="129">
        <f t="shared" si="35"/>
        <v>472.6</v>
      </c>
      <c r="K96" s="103">
        <f t="shared" si="17"/>
        <v>2558.8969400000001</v>
      </c>
      <c r="L96" s="3"/>
    </row>
    <row r="97" spans="1:12" ht="31.5" x14ac:dyDescent="0.25">
      <c r="A97" s="242"/>
      <c r="B97" s="253"/>
      <c r="C97" s="167" t="s">
        <v>25</v>
      </c>
      <c r="D97" s="80">
        <v>0</v>
      </c>
      <c r="E97" s="91">
        <v>0</v>
      </c>
      <c r="F97" s="92">
        <v>0</v>
      </c>
      <c r="G97" s="202">
        <v>0</v>
      </c>
      <c r="H97" s="114">
        <v>0</v>
      </c>
      <c r="I97" s="114">
        <v>0</v>
      </c>
      <c r="J97" s="114">
        <v>0</v>
      </c>
      <c r="K97" s="104">
        <f t="shared" si="17"/>
        <v>0</v>
      </c>
    </row>
    <row r="98" spans="1:12" ht="15.75" x14ac:dyDescent="0.25">
      <c r="A98" s="242"/>
      <c r="B98" s="253"/>
      <c r="C98" s="167" t="s">
        <v>26</v>
      </c>
      <c r="D98" s="80">
        <v>0</v>
      </c>
      <c r="E98" s="91">
        <v>0</v>
      </c>
      <c r="F98" s="92">
        <v>0</v>
      </c>
      <c r="G98" s="202">
        <v>0</v>
      </c>
      <c r="H98" s="114">
        <v>0</v>
      </c>
      <c r="I98" s="114">
        <v>0</v>
      </c>
      <c r="J98" s="114">
        <v>0</v>
      </c>
      <c r="K98" s="104">
        <f t="shared" si="17"/>
        <v>0</v>
      </c>
    </row>
    <row r="99" spans="1:12" ht="15.75" x14ac:dyDescent="0.25">
      <c r="A99" s="242"/>
      <c r="B99" s="253"/>
      <c r="C99" s="167" t="s">
        <v>27</v>
      </c>
      <c r="D99" s="80">
        <v>713.1</v>
      </c>
      <c r="E99" s="92">
        <v>706.19694000000004</v>
      </c>
      <c r="F99" s="92">
        <v>483.6</v>
      </c>
      <c r="G99" s="202">
        <v>440.3</v>
      </c>
      <c r="H99" s="114">
        <v>456.2</v>
      </c>
      <c r="I99" s="114">
        <v>857.1</v>
      </c>
      <c r="J99" s="114">
        <v>472.6</v>
      </c>
      <c r="K99" s="104">
        <f t="shared" si="17"/>
        <v>2558.8969400000001</v>
      </c>
    </row>
    <row r="100" spans="1:12" ht="31.5" x14ac:dyDescent="0.25">
      <c r="A100" s="242"/>
      <c r="B100" s="253"/>
      <c r="C100" s="167" t="s">
        <v>28</v>
      </c>
      <c r="D100" s="80">
        <v>0</v>
      </c>
      <c r="E100" s="91">
        <v>0</v>
      </c>
      <c r="F100" s="92">
        <v>0</v>
      </c>
      <c r="G100" s="202">
        <v>0</v>
      </c>
      <c r="H100" s="114">
        <v>0</v>
      </c>
      <c r="I100" s="114">
        <v>0</v>
      </c>
      <c r="J100" s="114">
        <v>0</v>
      </c>
      <c r="K100" s="104">
        <f t="shared" si="17"/>
        <v>0</v>
      </c>
    </row>
    <row r="101" spans="1:12" s="1" customFormat="1" ht="15.75" x14ac:dyDescent="0.25">
      <c r="A101" s="255">
        <v>2</v>
      </c>
      <c r="B101" s="253" t="s">
        <v>36</v>
      </c>
      <c r="C101" s="29" t="s">
        <v>20</v>
      </c>
      <c r="D101" s="80">
        <f>D102+D103+D104+D105</f>
        <v>614.1</v>
      </c>
      <c r="E101" s="91">
        <f t="shared" ref="E101:H101" si="36">E102+E103+E104+E105</f>
        <v>585</v>
      </c>
      <c r="F101" s="92">
        <f t="shared" si="36"/>
        <v>1231.94</v>
      </c>
      <c r="G101" s="202">
        <f t="shared" si="36"/>
        <v>562.6</v>
      </c>
      <c r="H101" s="114">
        <f t="shared" si="36"/>
        <v>380</v>
      </c>
      <c r="I101" s="114">
        <f t="shared" ref="I101:J101" si="37">I102+I103+I104+I105</f>
        <v>200</v>
      </c>
      <c r="J101" s="114">
        <f t="shared" si="37"/>
        <v>450</v>
      </c>
      <c r="K101" s="104">
        <f t="shared" si="17"/>
        <v>3209.54</v>
      </c>
      <c r="L101" s="3"/>
    </row>
    <row r="102" spans="1:12" ht="31.5" x14ac:dyDescent="0.25">
      <c r="A102" s="255"/>
      <c r="B102" s="253"/>
      <c r="C102" s="167" t="s">
        <v>25</v>
      </c>
      <c r="D102" s="80">
        <v>0</v>
      </c>
      <c r="E102" s="91">
        <v>0</v>
      </c>
      <c r="F102" s="92">
        <v>0</v>
      </c>
      <c r="G102" s="202">
        <v>0</v>
      </c>
      <c r="H102" s="114">
        <v>0</v>
      </c>
      <c r="I102" s="114">
        <v>0</v>
      </c>
      <c r="J102" s="114">
        <v>0</v>
      </c>
      <c r="K102" s="104">
        <f t="shared" si="17"/>
        <v>0</v>
      </c>
    </row>
    <row r="103" spans="1:12" ht="15.75" x14ac:dyDescent="0.25">
      <c r="A103" s="255"/>
      <c r="B103" s="253"/>
      <c r="C103" s="167" t="s">
        <v>26</v>
      </c>
      <c r="D103" s="80">
        <v>0</v>
      </c>
      <c r="E103" s="91">
        <v>354.6</v>
      </c>
      <c r="F103" s="92">
        <v>730.9</v>
      </c>
      <c r="G103" s="202">
        <v>0</v>
      </c>
      <c r="H103" s="114">
        <v>0</v>
      </c>
      <c r="I103" s="114">
        <v>0</v>
      </c>
      <c r="J103" s="114">
        <v>0</v>
      </c>
      <c r="K103" s="104">
        <f t="shared" si="17"/>
        <v>1085.5</v>
      </c>
    </row>
    <row r="104" spans="1:12" ht="15.75" x14ac:dyDescent="0.25">
      <c r="A104" s="255"/>
      <c r="B104" s="253"/>
      <c r="C104" s="167" t="s">
        <v>27</v>
      </c>
      <c r="D104" s="80">
        <v>614.1</v>
      </c>
      <c r="E104" s="91">
        <v>230.4</v>
      </c>
      <c r="F104" s="92">
        <v>501.04</v>
      </c>
      <c r="G104" s="202">
        <v>562.6</v>
      </c>
      <c r="H104" s="114">
        <v>380</v>
      </c>
      <c r="I104" s="114">
        <v>200</v>
      </c>
      <c r="J104" s="114">
        <v>450</v>
      </c>
      <c r="K104" s="104">
        <f t="shared" si="17"/>
        <v>2124.04</v>
      </c>
    </row>
    <row r="105" spans="1:12" ht="32.25" thickBot="1" x14ac:dyDescent="0.3">
      <c r="A105" s="256"/>
      <c r="B105" s="254"/>
      <c r="C105" s="168" t="s">
        <v>28</v>
      </c>
      <c r="D105" s="79">
        <v>0</v>
      </c>
      <c r="E105" s="90">
        <v>0</v>
      </c>
      <c r="F105" s="147">
        <v>0</v>
      </c>
      <c r="G105" s="203">
        <v>0</v>
      </c>
      <c r="H105" s="130">
        <v>0</v>
      </c>
      <c r="I105" s="130">
        <v>0</v>
      </c>
      <c r="J105" s="130">
        <v>0</v>
      </c>
      <c r="K105" s="105">
        <f t="shared" si="17"/>
        <v>0</v>
      </c>
    </row>
  </sheetData>
  <mergeCells count="60">
    <mergeCell ref="E3:I3"/>
    <mergeCell ref="E1:F1"/>
    <mergeCell ref="K7:K8"/>
    <mergeCell ref="A9:A13"/>
    <mergeCell ref="E2:H2"/>
    <mergeCell ref="B26:B30"/>
    <mergeCell ref="A4:H4"/>
    <mergeCell ref="A5:H5"/>
    <mergeCell ref="A6:H6"/>
    <mergeCell ref="A7:A8"/>
    <mergeCell ref="A20:A24"/>
    <mergeCell ref="A15:A19"/>
    <mergeCell ref="D7:J7"/>
    <mergeCell ref="C7:C8"/>
    <mergeCell ref="B7:B8"/>
    <mergeCell ref="B9:B13"/>
    <mergeCell ref="B31:C31"/>
    <mergeCell ref="A26:A30"/>
    <mergeCell ref="K35:K37"/>
    <mergeCell ref="B14:C14"/>
    <mergeCell ref="A32:A38"/>
    <mergeCell ref="C35:C37"/>
    <mergeCell ref="F35:F37"/>
    <mergeCell ref="G35:G37"/>
    <mergeCell ref="H35:H37"/>
    <mergeCell ref="I35:I37"/>
    <mergeCell ref="J35:J37"/>
    <mergeCell ref="E35:E37"/>
    <mergeCell ref="B25:C25"/>
    <mergeCell ref="B20:B24"/>
    <mergeCell ref="B15:B19"/>
    <mergeCell ref="B32:B38"/>
    <mergeCell ref="B101:B105"/>
    <mergeCell ref="A101:A105"/>
    <mergeCell ref="B59:C59"/>
    <mergeCell ref="A96:A100"/>
    <mergeCell ref="B96:B100"/>
    <mergeCell ref="B65:B69"/>
    <mergeCell ref="B95:C95"/>
    <mergeCell ref="B60:B64"/>
    <mergeCell ref="A60:A64"/>
    <mergeCell ref="A65:A69"/>
    <mergeCell ref="A70:A74"/>
    <mergeCell ref="B70:B74"/>
    <mergeCell ref="A90:A94"/>
    <mergeCell ref="A85:A89"/>
    <mergeCell ref="A75:A79"/>
    <mergeCell ref="B75:B79"/>
    <mergeCell ref="A80:A84"/>
    <mergeCell ref="B80:B84"/>
    <mergeCell ref="B90:B94"/>
    <mergeCell ref="B85:B89"/>
    <mergeCell ref="A49:A53"/>
    <mergeCell ref="B49:B53"/>
    <mergeCell ref="A44:A48"/>
    <mergeCell ref="B44:B48"/>
    <mergeCell ref="B54:B58"/>
    <mergeCell ref="A54:A58"/>
    <mergeCell ref="A39:A43"/>
    <mergeCell ref="B39:B43"/>
  </mergeCells>
  <pageMargins left="0.70866141732283472" right="0.70866141732283472" top="0.59055118110236227" bottom="0.59055118110236227" header="0.31496062992125984" footer="0.31496062992125984"/>
  <pageSetup paperSize="9" scale="8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Прил.№4</vt:lpstr>
      <vt:lpstr>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ZamGP</cp:lastModifiedBy>
  <cp:lastPrinted>2022-07-12T08:05:21Z</cp:lastPrinted>
  <dcterms:created xsi:type="dcterms:W3CDTF">2013-11-28T08:39:16Z</dcterms:created>
  <dcterms:modified xsi:type="dcterms:W3CDTF">2022-09-22T07:40:37Z</dcterms:modified>
</cp:coreProperties>
</file>