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УХ\2024\Бюджет\Муниципальная программа\Функционирование администрации 09\2024\26.04.2024\"/>
    </mc:Choice>
  </mc:AlternateContent>
  <bookViews>
    <workbookView xWindow="0" yWindow="0" windowWidth="21570" windowHeight="6645" activeTab="1"/>
  </bookViews>
  <sheets>
    <sheet name="Прилож.№4" sheetId="2" r:id="rId1"/>
    <sheet name="Приложение №5" sheetId="6" r:id="rId2"/>
  </sheets>
  <definedNames>
    <definedName name="_xlnm._FilterDatabase" localSheetId="1" hidden="1">'Приложение №5'!$C$9:$P$121</definedName>
  </definedNames>
  <calcPr calcId="152511"/>
</workbook>
</file>

<file path=xl/calcChain.xml><?xml version="1.0" encoding="utf-8"?>
<calcChain xmlns="http://schemas.openxmlformats.org/spreadsheetml/2006/main">
  <c r="P12" i="6" l="1"/>
  <c r="H10" i="6" l="1"/>
  <c r="H26" i="6"/>
  <c r="P29" i="6"/>
  <c r="H15" i="6"/>
  <c r="D100" i="6"/>
  <c r="K88" i="6"/>
  <c r="H94" i="6"/>
  <c r="F94" i="6"/>
  <c r="E94" i="6"/>
  <c r="H88" i="6"/>
  <c r="I88" i="6"/>
  <c r="J88" i="6"/>
  <c r="L88" i="6"/>
  <c r="M88" i="6"/>
  <c r="N88" i="6"/>
  <c r="O88" i="6"/>
  <c r="H112" i="6"/>
  <c r="P113" i="6"/>
  <c r="P114" i="6"/>
  <c r="P115" i="6"/>
  <c r="P116" i="6"/>
  <c r="P118" i="6"/>
  <c r="P119" i="6"/>
  <c r="P120" i="6"/>
  <c r="P121" i="6"/>
  <c r="P110" i="6"/>
  <c r="P95" i="6"/>
  <c r="P96" i="6"/>
  <c r="P97" i="6"/>
  <c r="P98" i="6"/>
  <c r="P101" i="6"/>
  <c r="P102" i="6"/>
  <c r="P103" i="6"/>
  <c r="P104" i="6"/>
  <c r="P107" i="6"/>
  <c r="P108" i="6"/>
  <c r="P109" i="6"/>
  <c r="P73" i="6"/>
  <c r="P72" i="6"/>
  <c r="P71" i="6"/>
  <c r="P70" i="6"/>
  <c r="P75" i="6"/>
  <c r="P76" i="6"/>
  <c r="P77" i="6"/>
  <c r="P78" i="6"/>
  <c r="P80" i="6"/>
  <c r="P83" i="6"/>
  <c r="P84" i="6"/>
  <c r="P85" i="6"/>
  <c r="P86" i="6"/>
  <c r="P89" i="6"/>
  <c r="P90" i="6"/>
  <c r="P91" i="6"/>
  <c r="P92" i="6"/>
  <c r="P67" i="6"/>
  <c r="P66" i="6"/>
  <c r="P65" i="6"/>
  <c r="P64" i="6"/>
  <c r="P62" i="6"/>
  <c r="P61" i="6"/>
  <c r="P60" i="6"/>
  <c r="P59" i="6"/>
  <c r="P56" i="6"/>
  <c r="P55" i="6"/>
  <c r="P54" i="6"/>
  <c r="P53" i="6"/>
  <c r="P51" i="6"/>
  <c r="P50" i="6"/>
  <c r="P49" i="6"/>
  <c r="P48" i="6"/>
  <c r="P46" i="6"/>
  <c r="P45" i="6"/>
  <c r="P44" i="6"/>
  <c r="P43" i="6"/>
  <c r="P40" i="6"/>
  <c r="P39" i="6"/>
  <c r="P38" i="6"/>
  <c r="P37" i="6"/>
  <c r="P35" i="6"/>
  <c r="P34" i="6"/>
  <c r="P33" i="6"/>
  <c r="P32" i="6"/>
  <c r="P30" i="6"/>
  <c r="P28" i="6"/>
  <c r="P27" i="6"/>
  <c r="P24" i="6"/>
  <c r="P23" i="6"/>
  <c r="P22" i="6"/>
  <c r="P21" i="6"/>
  <c r="P19" i="6"/>
  <c r="P18" i="6"/>
  <c r="P17" i="6"/>
  <c r="P16" i="6"/>
  <c r="P13" i="6"/>
  <c r="K112" i="6"/>
  <c r="K111" i="6" s="1"/>
  <c r="L112" i="6"/>
  <c r="L111" i="6" s="1"/>
  <c r="M112" i="6"/>
  <c r="M111" i="6" s="1"/>
  <c r="N112" i="6"/>
  <c r="N111" i="6" s="1"/>
  <c r="O112" i="6"/>
  <c r="O111" i="6" s="1"/>
  <c r="K106" i="6"/>
  <c r="K105" i="6" s="1"/>
  <c r="L106" i="6"/>
  <c r="L105" i="6" s="1"/>
  <c r="M106" i="6"/>
  <c r="M105" i="6" s="1"/>
  <c r="N106" i="6"/>
  <c r="N105" i="6" s="1"/>
  <c r="O106" i="6"/>
  <c r="O105" i="6" s="1"/>
  <c r="K100" i="6"/>
  <c r="K99" i="6" s="1"/>
  <c r="L100" i="6"/>
  <c r="L99" i="6" s="1"/>
  <c r="M100" i="6"/>
  <c r="M99" i="6" s="1"/>
  <c r="N100" i="6"/>
  <c r="N99" i="6" s="1"/>
  <c r="O100" i="6"/>
  <c r="O99" i="6" s="1"/>
  <c r="K94" i="6"/>
  <c r="L94" i="6"/>
  <c r="L93" i="6" s="1"/>
  <c r="M94" i="6"/>
  <c r="M93" i="6" s="1"/>
  <c r="N94" i="6"/>
  <c r="N93" i="6" s="1"/>
  <c r="O94" i="6"/>
  <c r="O93" i="6" s="1"/>
  <c r="K82" i="6"/>
  <c r="K81" i="6" s="1"/>
  <c r="L82" i="6"/>
  <c r="L81" i="6" s="1"/>
  <c r="M82" i="6"/>
  <c r="M81" i="6" s="1"/>
  <c r="N82" i="6"/>
  <c r="N81" i="6" s="1"/>
  <c r="O82" i="6"/>
  <c r="O81" i="6" s="1"/>
  <c r="O79" i="6"/>
  <c r="K79" i="6"/>
  <c r="L79" i="6"/>
  <c r="M79" i="6"/>
  <c r="N79" i="6"/>
  <c r="K74" i="6"/>
  <c r="L74" i="6"/>
  <c r="M74" i="6"/>
  <c r="N74" i="6"/>
  <c r="O74" i="6"/>
  <c r="K69" i="6"/>
  <c r="L69" i="6"/>
  <c r="M69" i="6"/>
  <c r="N69" i="6"/>
  <c r="O69" i="6"/>
  <c r="K63" i="6"/>
  <c r="L63" i="6"/>
  <c r="M63" i="6"/>
  <c r="N63" i="6"/>
  <c r="O63" i="6"/>
  <c r="K58" i="6"/>
  <c r="L58" i="6"/>
  <c r="M58" i="6"/>
  <c r="N58" i="6"/>
  <c r="O58" i="6"/>
  <c r="K52" i="6"/>
  <c r="L52" i="6"/>
  <c r="M52" i="6"/>
  <c r="N52" i="6"/>
  <c r="O52" i="6"/>
  <c r="K47" i="6"/>
  <c r="L47" i="6"/>
  <c r="M47" i="6"/>
  <c r="N47" i="6"/>
  <c r="O47" i="6"/>
  <c r="K42" i="6"/>
  <c r="L42" i="6"/>
  <c r="M42" i="6"/>
  <c r="N42" i="6"/>
  <c r="O42" i="6"/>
  <c r="K36" i="6"/>
  <c r="L36" i="6"/>
  <c r="M36" i="6"/>
  <c r="N36" i="6"/>
  <c r="O36" i="6"/>
  <c r="K31" i="6"/>
  <c r="L31" i="6"/>
  <c r="M31" i="6"/>
  <c r="N31" i="6"/>
  <c r="O31" i="6"/>
  <c r="K26" i="6"/>
  <c r="L26" i="6"/>
  <c r="M26" i="6"/>
  <c r="N26" i="6"/>
  <c r="O26" i="6"/>
  <c r="K20" i="6"/>
  <c r="L20" i="6"/>
  <c r="M20" i="6"/>
  <c r="N20" i="6"/>
  <c r="O20" i="6"/>
  <c r="K15" i="6"/>
  <c r="K14" i="6" s="1"/>
  <c r="L15" i="6"/>
  <c r="L14" i="6" s="1"/>
  <c r="M15" i="6"/>
  <c r="M14" i="6" s="1"/>
  <c r="N15" i="6"/>
  <c r="N14" i="6" s="1"/>
  <c r="O15" i="6"/>
  <c r="O14" i="6" s="1"/>
  <c r="K11" i="6"/>
  <c r="L11" i="6"/>
  <c r="M11" i="6"/>
  <c r="N11" i="6"/>
  <c r="O11" i="6"/>
  <c r="K10" i="6"/>
  <c r="L10" i="6"/>
  <c r="M10" i="6"/>
  <c r="N10" i="6"/>
  <c r="O10" i="6"/>
  <c r="D52" i="6"/>
  <c r="E10" i="6"/>
  <c r="P19" i="2"/>
  <c r="P20" i="2"/>
  <c r="P22" i="2"/>
  <c r="P23" i="2"/>
  <c r="P25" i="2"/>
  <c r="P26" i="2"/>
  <c r="P28" i="2"/>
  <c r="P30" i="2"/>
  <c r="P32" i="2"/>
  <c r="P34" i="2"/>
  <c r="P35" i="2"/>
  <c r="P37" i="2"/>
  <c r="P39" i="2"/>
  <c r="P41" i="2"/>
  <c r="P43" i="2"/>
  <c r="P44" i="2"/>
  <c r="P18" i="2"/>
  <c r="P15" i="2"/>
  <c r="P16" i="2"/>
  <c r="P14" i="2"/>
  <c r="P12" i="2"/>
  <c r="P11" i="2"/>
  <c r="K42" i="2"/>
  <c r="L42" i="2"/>
  <c r="M42" i="2"/>
  <c r="N42" i="2"/>
  <c r="O42" i="2"/>
  <c r="K40" i="2"/>
  <c r="L40" i="2"/>
  <c r="M40" i="2"/>
  <c r="N40" i="2"/>
  <c r="O40" i="2"/>
  <c r="K36" i="2"/>
  <c r="L36" i="2"/>
  <c r="M36" i="2"/>
  <c r="N36" i="2"/>
  <c r="O36" i="2"/>
  <c r="K33" i="2"/>
  <c r="L33" i="2"/>
  <c r="M33" i="2"/>
  <c r="N33" i="2"/>
  <c r="O33" i="2"/>
  <c r="K31" i="2"/>
  <c r="L31" i="2"/>
  <c r="M31" i="2"/>
  <c r="N31" i="2"/>
  <c r="O31" i="2"/>
  <c r="K29" i="2"/>
  <c r="L29" i="2"/>
  <c r="M29" i="2"/>
  <c r="N29" i="2"/>
  <c r="O29" i="2"/>
  <c r="K27" i="2"/>
  <c r="L27" i="2"/>
  <c r="M27" i="2"/>
  <c r="N27" i="2"/>
  <c r="O27" i="2"/>
  <c r="K24" i="2"/>
  <c r="L24" i="2"/>
  <c r="M24" i="2"/>
  <c r="N24" i="2"/>
  <c r="O24" i="2"/>
  <c r="K21" i="2"/>
  <c r="L21" i="2"/>
  <c r="M21" i="2"/>
  <c r="N21" i="2"/>
  <c r="O21" i="2"/>
  <c r="K17" i="2"/>
  <c r="L17" i="2"/>
  <c r="M17" i="2"/>
  <c r="N17" i="2"/>
  <c r="O17" i="2"/>
  <c r="K10" i="2"/>
  <c r="L10" i="2"/>
  <c r="M10" i="2"/>
  <c r="N10" i="2"/>
  <c r="O10" i="2"/>
  <c r="K13" i="2"/>
  <c r="L13" i="2"/>
  <c r="M13" i="2"/>
  <c r="N13" i="2"/>
  <c r="O13" i="2"/>
  <c r="D42" i="2"/>
  <c r="J17" i="2"/>
  <c r="D17" i="2"/>
  <c r="F13" i="2"/>
  <c r="G13" i="2"/>
  <c r="H13" i="2"/>
  <c r="I13" i="2"/>
  <c r="J13" i="2"/>
  <c r="E13" i="2"/>
  <c r="D13" i="2"/>
  <c r="H10" i="2"/>
  <c r="J10" i="2"/>
  <c r="I10" i="2"/>
  <c r="F10" i="2"/>
  <c r="E10" i="2"/>
  <c r="D10" i="2"/>
  <c r="G10" i="2"/>
  <c r="M57" i="6" l="1"/>
  <c r="L12" i="6"/>
  <c r="O25" i="6"/>
  <c r="K12" i="6"/>
  <c r="K9" i="6" s="1"/>
  <c r="L57" i="6"/>
  <c r="N12" i="6"/>
  <c r="N9" i="6" s="1"/>
  <c r="M12" i="6"/>
  <c r="M68" i="6"/>
  <c r="O12" i="6"/>
  <c r="M41" i="6"/>
  <c r="M25" i="6"/>
  <c r="N57" i="6"/>
  <c r="O68" i="6"/>
  <c r="M9" i="6"/>
  <c r="O9" i="6"/>
  <c r="L9" i="6"/>
  <c r="O57" i="6"/>
  <c r="O41" i="6"/>
  <c r="K93" i="6"/>
  <c r="K68" i="6"/>
  <c r="K57" i="6"/>
  <c r="K41" i="6"/>
  <c r="K25" i="6"/>
  <c r="N68" i="6"/>
  <c r="L68" i="6"/>
  <c r="N41" i="6"/>
  <c r="L41" i="6"/>
  <c r="N25" i="6"/>
  <c r="L25" i="6"/>
  <c r="M9" i="2"/>
  <c r="O9" i="2"/>
  <c r="P13" i="2"/>
  <c r="L9" i="2"/>
  <c r="K9" i="2"/>
  <c r="P10" i="2"/>
  <c r="N9" i="2"/>
  <c r="G26" i="6"/>
  <c r="J36" i="6"/>
  <c r="I36" i="6"/>
  <c r="H36" i="6"/>
  <c r="G36" i="6"/>
  <c r="F36" i="6"/>
  <c r="E36" i="6"/>
  <c r="D36" i="6"/>
  <c r="P36" i="6" l="1"/>
  <c r="I112" i="6"/>
  <c r="I111" i="6" s="1"/>
  <c r="I106" i="6"/>
  <c r="I100" i="6"/>
  <c r="I94" i="6"/>
  <c r="I93" i="6" s="1"/>
  <c r="I82" i="6"/>
  <c r="I81" i="6" s="1"/>
  <c r="I79" i="6"/>
  <c r="I12" i="6" s="1"/>
  <c r="I9" i="6" s="1"/>
  <c r="I74" i="6"/>
  <c r="I69" i="6"/>
  <c r="I63" i="6"/>
  <c r="I58" i="6"/>
  <c r="I52" i="6"/>
  <c r="I47" i="6"/>
  <c r="I42" i="6"/>
  <c r="I31" i="6"/>
  <c r="I26" i="6"/>
  <c r="I20" i="6"/>
  <c r="I15" i="6"/>
  <c r="I14" i="6" s="1"/>
  <c r="I11" i="6"/>
  <c r="I10" i="6"/>
  <c r="H27" i="2"/>
  <c r="I27" i="2"/>
  <c r="J27" i="2"/>
  <c r="I105" i="6" l="1"/>
  <c r="I68" i="6"/>
  <c r="I25" i="6"/>
  <c r="I99" i="6"/>
  <c r="I57" i="6"/>
  <c r="I41" i="6"/>
  <c r="I42" i="2" l="1"/>
  <c r="I40" i="2"/>
  <c r="I36" i="2"/>
  <c r="I33" i="2"/>
  <c r="I31" i="2"/>
  <c r="I29" i="2"/>
  <c r="I24" i="2"/>
  <c r="I21" i="2"/>
  <c r="I17" i="2"/>
  <c r="I9" i="2" l="1"/>
  <c r="G42" i="2"/>
  <c r="G31" i="6" l="1"/>
  <c r="G11" i="6" l="1"/>
  <c r="H11" i="6"/>
  <c r="J11" i="6"/>
  <c r="F11" i="6"/>
  <c r="J94" i="6"/>
  <c r="J93" i="6" s="1"/>
  <c r="H93" i="6"/>
  <c r="G94" i="6"/>
  <c r="G93" i="6" s="1"/>
  <c r="J31" i="2"/>
  <c r="G21" i="2"/>
  <c r="G47" i="6" l="1"/>
  <c r="F31" i="6"/>
  <c r="J112" i="6"/>
  <c r="J111" i="6" s="1"/>
  <c r="J106" i="6"/>
  <c r="J100" i="6"/>
  <c r="J99" i="6" s="1"/>
  <c r="J82" i="6"/>
  <c r="J81" i="6" s="1"/>
  <c r="J69" i="6"/>
  <c r="J74" i="6"/>
  <c r="J79" i="6"/>
  <c r="J63" i="6"/>
  <c r="J58" i="6"/>
  <c r="J52" i="6"/>
  <c r="J47" i="6"/>
  <c r="J42" i="6"/>
  <c r="J31" i="6"/>
  <c r="J26" i="6"/>
  <c r="J20" i="6"/>
  <c r="J10" i="6"/>
  <c r="J15" i="6"/>
  <c r="J14" i="6" s="1"/>
  <c r="J42" i="2"/>
  <c r="J40" i="2"/>
  <c r="J36" i="2"/>
  <c r="J33" i="2"/>
  <c r="J29" i="2"/>
  <c r="J24" i="2"/>
  <c r="J21" i="2"/>
  <c r="H20" i="6"/>
  <c r="H14" i="6" s="1"/>
  <c r="G20" i="6"/>
  <c r="F20" i="6"/>
  <c r="E20" i="6"/>
  <c r="D20" i="6"/>
  <c r="F93" i="6"/>
  <c r="F10" i="6"/>
  <c r="E93" i="6"/>
  <c r="E12" i="6"/>
  <c r="H74" i="6"/>
  <c r="G74" i="6"/>
  <c r="F74" i="6"/>
  <c r="E74" i="6"/>
  <c r="D74" i="6"/>
  <c r="H69" i="6"/>
  <c r="G69" i="6"/>
  <c r="F69" i="6"/>
  <c r="E69" i="6"/>
  <c r="D69" i="6"/>
  <c r="P69" i="6" s="1"/>
  <c r="F79" i="6"/>
  <c r="F12" i="6" s="1"/>
  <c r="G79" i="6"/>
  <c r="G12" i="6" s="1"/>
  <c r="P20" i="6" l="1"/>
  <c r="P74" i="6"/>
  <c r="J105" i="6"/>
  <c r="J12" i="6"/>
  <c r="J9" i="6" s="1"/>
  <c r="J25" i="6"/>
  <c r="J9" i="2"/>
  <c r="J41" i="6"/>
  <c r="J68" i="6"/>
  <c r="J57" i="6"/>
  <c r="D68" i="6"/>
  <c r="F68" i="6"/>
  <c r="H68" i="6"/>
  <c r="G68" i="6"/>
  <c r="E68" i="6"/>
  <c r="P68" i="6" l="1"/>
  <c r="E24" i="2"/>
  <c r="F24" i="2"/>
  <c r="G24" i="2"/>
  <c r="H24" i="2"/>
  <c r="D24" i="2"/>
  <c r="P24" i="2" s="1"/>
  <c r="E11" i="6"/>
  <c r="E9" i="6" s="1"/>
  <c r="F36" i="2"/>
  <c r="G36" i="2"/>
  <c r="H36" i="2"/>
  <c r="E36" i="2"/>
  <c r="D33" i="2"/>
  <c r="D12" i="6"/>
  <c r="G40" i="2" l="1"/>
  <c r="H42" i="6" l="1"/>
  <c r="H31" i="6"/>
  <c r="H40" i="2"/>
  <c r="G82" i="6"/>
  <c r="H100" i="6" l="1"/>
  <c r="H106" i="6"/>
  <c r="H105" i="6" s="1"/>
  <c r="G52" i="6"/>
  <c r="H52" i="6"/>
  <c r="G15" i="6"/>
  <c r="G14" i="6" s="1"/>
  <c r="H99" i="6" l="1"/>
  <c r="E52" i="6"/>
  <c r="F33" i="2"/>
  <c r="G33" i="2"/>
  <c r="H33" i="2"/>
  <c r="E33" i="2"/>
  <c r="P33" i="2" s="1"/>
  <c r="D94" i="6"/>
  <c r="P94" i="6" s="1"/>
  <c r="E26" i="6"/>
  <c r="E112" i="6"/>
  <c r="H87" i="6"/>
  <c r="G88" i="6"/>
  <c r="G87" i="6" s="1"/>
  <c r="F88" i="6"/>
  <c r="F87" i="6" s="1"/>
  <c r="E88" i="6"/>
  <c r="E87" i="6" s="1"/>
  <c r="D88" i="6"/>
  <c r="D31" i="2"/>
  <c r="E31" i="2"/>
  <c r="F31" i="2"/>
  <c r="G31" i="2"/>
  <c r="H31" i="2"/>
  <c r="E63" i="6"/>
  <c r="G10" i="6"/>
  <c r="D10" i="6"/>
  <c r="E117" i="6"/>
  <c r="F117" i="6"/>
  <c r="G117" i="6"/>
  <c r="H117" i="6"/>
  <c r="D117" i="6"/>
  <c r="F112" i="6"/>
  <c r="G112" i="6"/>
  <c r="Q112" i="6"/>
  <c r="E42" i="2"/>
  <c r="F42" i="2"/>
  <c r="H42" i="2"/>
  <c r="G29" i="2"/>
  <c r="H29" i="2"/>
  <c r="F17" i="2"/>
  <c r="G17" i="2"/>
  <c r="H17" i="2"/>
  <c r="F21" i="2"/>
  <c r="H21" i="2"/>
  <c r="G27" i="2"/>
  <c r="E40" i="2"/>
  <c r="F40" i="2"/>
  <c r="Q40" i="2"/>
  <c r="E38" i="2"/>
  <c r="F38" i="2"/>
  <c r="G38" i="2"/>
  <c r="H38" i="2"/>
  <c r="P42" i="2" l="1"/>
  <c r="P117" i="6"/>
  <c r="P88" i="6"/>
  <c r="P10" i="6"/>
  <c r="P31" i="2"/>
  <c r="D93" i="6"/>
  <c r="P93" i="6" s="1"/>
  <c r="H111" i="6"/>
  <c r="D87" i="6"/>
  <c r="P87" i="6" s="1"/>
  <c r="G111" i="6"/>
  <c r="F111" i="6"/>
  <c r="G9" i="2"/>
  <c r="H9" i="2"/>
  <c r="E111" i="6"/>
  <c r="E106" i="6"/>
  <c r="E105" i="6" s="1"/>
  <c r="F106" i="6"/>
  <c r="G106" i="6"/>
  <c r="D106" i="6"/>
  <c r="E100" i="6"/>
  <c r="F100" i="6"/>
  <c r="F99" i="6" s="1"/>
  <c r="G100" i="6"/>
  <c r="E82" i="6"/>
  <c r="F82" i="6"/>
  <c r="F81" i="6" s="1"/>
  <c r="G81" i="6"/>
  <c r="H82" i="6"/>
  <c r="H81" i="6" s="1"/>
  <c r="D82" i="6"/>
  <c r="P82" i="6" s="1"/>
  <c r="E79" i="6"/>
  <c r="H79" i="6"/>
  <c r="F63" i="6"/>
  <c r="G63" i="6"/>
  <c r="H63" i="6"/>
  <c r="E58" i="6"/>
  <c r="E57" i="6" s="1"/>
  <c r="F58" i="6"/>
  <c r="G58" i="6"/>
  <c r="H58" i="6"/>
  <c r="F52" i="6"/>
  <c r="P52" i="6" s="1"/>
  <c r="E47" i="6"/>
  <c r="F47" i="6"/>
  <c r="H47" i="6"/>
  <c r="D47" i="6"/>
  <c r="E42" i="6"/>
  <c r="F42" i="6"/>
  <c r="G42" i="6"/>
  <c r="D42" i="6"/>
  <c r="P42" i="6" s="1"/>
  <c r="E31" i="6"/>
  <c r="E25" i="6" s="1"/>
  <c r="F26" i="6"/>
  <c r="E15" i="6"/>
  <c r="E14" i="6" s="1"/>
  <c r="F15" i="6"/>
  <c r="D15" i="6"/>
  <c r="P15" i="6" s="1"/>
  <c r="D112" i="6"/>
  <c r="P112" i="6" s="1"/>
  <c r="D31" i="6"/>
  <c r="D26" i="6"/>
  <c r="D63" i="6"/>
  <c r="D58" i="6"/>
  <c r="D79" i="6"/>
  <c r="E27" i="2"/>
  <c r="F27" i="2"/>
  <c r="D27" i="2"/>
  <c r="P27" i="2" s="1"/>
  <c r="D40" i="2"/>
  <c r="P40" i="2" s="1"/>
  <c r="E21" i="2"/>
  <c r="E29" i="2"/>
  <c r="F29" i="2"/>
  <c r="D38" i="2"/>
  <c r="P38" i="2" s="1"/>
  <c r="D36" i="2"/>
  <c r="P36" i="2" s="1"/>
  <c r="D29" i="2"/>
  <c r="D21" i="2"/>
  <c r="E17" i="2"/>
  <c r="P17" i="2" s="1"/>
  <c r="P106" i="6" l="1"/>
  <c r="P29" i="2"/>
  <c r="P21" i="2"/>
  <c r="P9" i="2" s="1"/>
  <c r="P58" i="6"/>
  <c r="P100" i="6"/>
  <c r="P31" i="6"/>
  <c r="P63" i="6"/>
  <c r="H12" i="6"/>
  <c r="H9" i="6" s="1"/>
  <c r="P79" i="6"/>
  <c r="P47" i="6"/>
  <c r="H25" i="6"/>
  <c r="P26" i="6"/>
  <c r="D9" i="2"/>
  <c r="D81" i="6"/>
  <c r="D99" i="6"/>
  <c r="D14" i="6"/>
  <c r="D111" i="6"/>
  <c r="P111" i="6" s="1"/>
  <c r="H57" i="6"/>
  <c r="D105" i="6"/>
  <c r="D11" i="6"/>
  <c r="E81" i="6"/>
  <c r="E99" i="6"/>
  <c r="F14" i="6"/>
  <c r="G105" i="6"/>
  <c r="G99" i="6"/>
  <c r="G57" i="6"/>
  <c r="F105" i="6"/>
  <c r="E9" i="2"/>
  <c r="F57" i="6"/>
  <c r="E41" i="6"/>
  <c r="F9" i="2"/>
  <c r="G25" i="6"/>
  <c r="G41" i="6"/>
  <c r="F25" i="6"/>
  <c r="D41" i="6"/>
  <c r="D57" i="6"/>
  <c r="D25" i="6"/>
  <c r="H41" i="6"/>
  <c r="F41" i="6"/>
  <c r="P14" i="6" l="1"/>
  <c r="P25" i="6"/>
  <c r="P81" i="6"/>
  <c r="P99" i="6"/>
  <c r="P41" i="6"/>
  <c r="P105" i="6"/>
  <c r="P11" i="6"/>
  <c r="D9" i="6"/>
  <c r="P57" i="6"/>
  <c r="F9" i="6"/>
  <c r="G9" i="6"/>
  <c r="P9" i="6" l="1"/>
  <c r="Q9" i="6"/>
</calcChain>
</file>

<file path=xl/sharedStrings.xml><?xml version="1.0" encoding="utf-8"?>
<sst xmlns="http://schemas.openxmlformats.org/spreadsheetml/2006/main" count="299" uniqueCount="46">
  <si>
    <t>Источники финансирования</t>
  </si>
  <si>
    <t>Центральный аппарат</t>
  </si>
  <si>
    <t>РАСХОДЫ</t>
  </si>
  <si>
    <t>НА РЕАЛИЗАЦИЮ МУНИЦИПАЛЬНОЙ ПРОГРАММЫ</t>
  </si>
  <si>
    <t>Функционирование высшего должностного лица Нагорского городского поселения</t>
  </si>
  <si>
    <t>Учреждения, осуществляющие обеспечение испонения функций органов местного самоуправления</t>
  </si>
  <si>
    <t>Управление муниципальной собственностью</t>
  </si>
  <si>
    <t>Резервный фонд администрации Нагорского городского поселения</t>
  </si>
  <si>
    <t>Создание и деятельность в муниципальных образованиях административной комиссии</t>
  </si>
  <si>
    <t>Доплата к пенсии муниципальных служащих</t>
  </si>
  <si>
    <t>Осуществление первичного воинского учета на территории, где отсутствуют военные комиссариаты</t>
  </si>
  <si>
    <t>Иные бюджетные ассигнования</t>
  </si>
  <si>
    <t xml:space="preserve">Повышение уровня подготовки лиц, замещающих муниципальные должности, и муниципальных служащих </t>
  </si>
  <si>
    <t>местный бюджет</t>
  </si>
  <si>
    <t>областной бюджет</t>
  </si>
  <si>
    <t>федеральный бюджет</t>
  </si>
  <si>
    <t>ВСЕГО</t>
  </si>
  <si>
    <t>Наименованиемуниципальной программы, отдельного мероприятия</t>
  </si>
  <si>
    <t>Статус</t>
  </si>
  <si>
    <t>Ответственный исполнитель, соисполнитель,муниципальный заказчик(муниципальный заказчик-кооординатор)</t>
  </si>
  <si>
    <t>Расходы (тыс.рублей)</t>
  </si>
  <si>
    <t>Муниципальная программа</t>
  </si>
  <si>
    <t>Направление</t>
  </si>
  <si>
    <t>Своевременные выплаты  персоналу в целях обеспечения выполнения возложенных на них функций</t>
  </si>
  <si>
    <t>Социальное обеспечение и иные выплаты, предусмотренные действующим законодательством</t>
  </si>
  <si>
    <t>Закупки товаров, работ и услуг для муниципальных нужд</t>
  </si>
  <si>
    <t>Мероприятие</t>
  </si>
  <si>
    <t>Администрация Нагорского городского поселения</t>
  </si>
  <si>
    <t>ЗА СЧЕТ СРЕДСТВ  БЮДЖЕТА ПОСЕЛЕНИЯ</t>
  </si>
  <si>
    <t xml:space="preserve">ИТОГО </t>
  </si>
  <si>
    <t>внебюджетные источники</t>
  </si>
  <si>
    <t>ЗА СЧЕТ ВСЕХ ИСТОЧНИКОВ ФИНАНСИРОВАНИЯ</t>
  </si>
  <si>
    <t>ПРОГНОЗНАЯ (СПРАВОЧНАЯ) ОЦЕНКА</t>
  </si>
  <si>
    <t>РЕСУРСНОГО ОБЕСПЕЧЕНИЯ РЕАЛИЗАЦИИ МУНИЦИПАЛЬНОЙ ПРОГРАММЫ</t>
  </si>
  <si>
    <t>Оценка расходов (тыс.рублей)</t>
  </si>
  <si>
    <t>Условно утверждаемые расходы</t>
  </si>
  <si>
    <t>Приложение №4</t>
  </si>
  <si>
    <t>Приложение №5</t>
  </si>
  <si>
    <t>УТВЕРЖДЕНО</t>
  </si>
  <si>
    <t>Обеспечение проведения выборов и референдумов</t>
  </si>
  <si>
    <t>Профессиональная подготовка, переподготовка и повышение квалификации</t>
  </si>
  <si>
    <t>«Функционирование администрации Нагорского городского поселения»</t>
  </si>
  <si>
    <t>Исполнение судебных актов по обращению взыскания на средства бюджета</t>
  </si>
  <si>
    <t>Учреждения, осуществляющие обеспечение исполнения функций органов местного самоуправления</t>
  </si>
  <si>
    <t xml:space="preserve">Иные межбюджетные трансферты на 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 </t>
  </si>
  <si>
    <t>постановлением администрации Нагорского городского поселения от 21.03.2024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</si>
</sst>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8" tint="-0.249977111117893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color theme="7" tint="-0.249977111117893"/>
      <name val="Calibri"/>
      <family val="2"/>
      <charset val="204"/>
      <scheme val="minor"/>
    </font>
    <font>
      <sz val="11"/>
      <color theme="3" tint="0.3999755851924192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wrapText="1"/>
    </xf>
    <xf numFmtId="0" fontId="7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4" fillId="0" borderId="1" xfId="0" applyFont="1" applyBorder="1"/>
    <xf numFmtId="49" fontId="9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4" fillId="0" borderId="4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0" fillId="0" borderId="0" xfId="0" applyNumberFormat="1"/>
    <xf numFmtId="0" fontId="3" fillId="0" borderId="7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164" fontId="2" fillId="0" borderId="16" xfId="0" applyNumberFormat="1" applyFont="1" applyBorder="1" applyAlignment="1">
      <alignment horizontal="center" wrapText="1"/>
    </xf>
    <xf numFmtId="0" fontId="0" fillId="0" borderId="0" xfId="0" applyFont="1" applyAlignment="1">
      <alignment horizontal="left" vertical="center"/>
    </xf>
    <xf numFmtId="0" fontId="0" fillId="0" borderId="0" xfId="0" applyFont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/>
    <xf numFmtId="2" fontId="9" fillId="0" borderId="1" xfId="0" applyNumberFormat="1" applyFont="1" applyBorder="1" applyAlignment="1">
      <alignment horizontal="center" wrapText="1"/>
    </xf>
    <xf numFmtId="2" fontId="4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wrapText="1"/>
    </xf>
    <xf numFmtId="2" fontId="3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1" fillId="0" borderId="0" xfId="0" applyNumberFormat="1" applyFont="1"/>
    <xf numFmtId="49" fontId="9" fillId="2" borderId="3" xfId="0" applyNumberFormat="1" applyFont="1" applyFill="1" applyBorder="1" applyAlignment="1">
      <alignment horizontal="left" wrapText="1"/>
    </xf>
    <xf numFmtId="2" fontId="16" fillId="0" borderId="0" xfId="0" applyNumberFormat="1" applyFont="1"/>
    <xf numFmtId="0" fontId="17" fillId="0" borderId="0" xfId="0" applyFont="1" applyAlignment="1">
      <alignment wrapText="1"/>
    </xf>
    <xf numFmtId="165" fontId="4" fillId="0" borderId="0" xfId="0" applyNumberFormat="1" applyFont="1" applyAlignment="1">
      <alignment horizontal="right" wrapText="1"/>
    </xf>
    <xf numFmtId="165" fontId="12" fillId="0" borderId="0" xfId="0" applyNumberFormat="1" applyFont="1"/>
    <xf numFmtId="0" fontId="10" fillId="0" borderId="0" xfId="0" applyFont="1" applyAlignment="1">
      <alignment wrapText="1"/>
    </xf>
    <xf numFmtId="2" fontId="10" fillId="0" borderId="0" xfId="0" applyNumberFormat="1" applyFont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0" xfId="0" applyNumberFormat="1" applyFont="1" applyAlignment="1">
      <alignment wrapText="1"/>
    </xf>
    <xf numFmtId="165" fontId="5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2" fontId="10" fillId="2" borderId="1" xfId="0" applyNumberFormat="1" applyFont="1" applyFill="1" applyBorder="1" applyAlignment="1">
      <alignment horizontal="center" wrapText="1"/>
    </xf>
    <xf numFmtId="2" fontId="19" fillId="0" borderId="7" xfId="0" applyNumberFormat="1" applyFont="1" applyBorder="1" applyAlignment="1">
      <alignment horizontal="center" wrapText="1"/>
    </xf>
    <xf numFmtId="2" fontId="19" fillId="0" borderId="1" xfId="0" applyNumberFormat="1" applyFont="1" applyBorder="1" applyAlignment="1">
      <alignment horizontal="center" wrapText="1"/>
    </xf>
    <xf numFmtId="2" fontId="20" fillId="0" borderId="1" xfId="0" applyNumberFormat="1" applyFont="1" applyBorder="1" applyAlignment="1">
      <alignment horizontal="center" wrapText="1"/>
    </xf>
    <xf numFmtId="2" fontId="20" fillId="0" borderId="7" xfId="0" applyNumberFormat="1" applyFont="1" applyBorder="1" applyAlignment="1">
      <alignment horizontal="center" wrapText="1"/>
    </xf>
    <xf numFmtId="2" fontId="19" fillId="2" borderId="7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wrapText="1"/>
    </xf>
    <xf numFmtId="165" fontId="3" fillId="0" borderId="17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wrapText="1"/>
    </xf>
    <xf numFmtId="165" fontId="1" fillId="0" borderId="0" xfId="0" applyNumberFormat="1" applyFont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wrapText="1"/>
    </xf>
    <xf numFmtId="2" fontId="18" fillId="2" borderId="1" xfId="0" applyNumberFormat="1" applyFont="1" applyFill="1" applyBorder="1" applyAlignment="1">
      <alignment horizontal="center" wrapText="1"/>
    </xf>
    <xf numFmtId="2" fontId="19" fillId="2" borderId="1" xfId="0" applyNumberFormat="1" applyFont="1" applyFill="1" applyBorder="1" applyAlignment="1">
      <alignment horizontal="center" wrapText="1"/>
    </xf>
    <xf numFmtId="2" fontId="20" fillId="2" borderId="1" xfId="0" applyNumberFormat="1" applyFont="1" applyFill="1" applyBorder="1" applyAlignment="1">
      <alignment horizontal="center" wrapText="1"/>
    </xf>
    <xf numFmtId="2" fontId="20" fillId="2" borderId="7" xfId="0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center" wrapText="1"/>
    </xf>
    <xf numFmtId="165" fontId="18" fillId="2" borderId="1" xfId="0" applyNumberFormat="1" applyFont="1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center" wrapText="1"/>
    </xf>
    <xf numFmtId="165" fontId="3" fillId="2" borderId="7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6" fontId="9" fillId="2" borderId="1" xfId="0" applyNumberFormat="1" applyFont="1" applyFill="1" applyBorder="1" applyAlignment="1">
      <alignment horizontal="center" wrapText="1"/>
    </xf>
    <xf numFmtId="166" fontId="18" fillId="2" borderId="1" xfId="0" applyNumberFormat="1" applyFont="1" applyFill="1" applyBorder="1" applyAlignment="1">
      <alignment horizontal="center" wrapText="1"/>
    </xf>
    <xf numFmtId="166" fontId="19" fillId="2" borderId="1" xfId="0" applyNumberFormat="1" applyFont="1" applyFill="1" applyBorder="1" applyAlignment="1">
      <alignment horizontal="center" wrapText="1"/>
    </xf>
    <xf numFmtId="166" fontId="20" fillId="2" borderId="1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65" fontId="3" fillId="0" borderId="18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165" fontId="2" fillId="2" borderId="3" xfId="0" applyNumberFormat="1" applyFont="1" applyFill="1" applyBorder="1" applyAlignment="1">
      <alignment horizontal="center" wrapText="1"/>
    </xf>
    <xf numFmtId="2" fontId="20" fillId="2" borderId="3" xfId="0" applyNumberFormat="1" applyFont="1" applyFill="1" applyBorder="1" applyAlignment="1">
      <alignment horizontal="center" wrapText="1"/>
    </xf>
    <xf numFmtId="2" fontId="20" fillId="0" borderId="3" xfId="0" applyNumberFormat="1" applyFont="1" applyBorder="1" applyAlignment="1">
      <alignment horizontal="center" wrapText="1"/>
    </xf>
    <xf numFmtId="49" fontId="3" fillId="0" borderId="19" xfId="0" applyNumberFormat="1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wrapText="1"/>
    </xf>
    <xf numFmtId="165" fontId="3" fillId="2" borderId="20" xfId="0" applyNumberFormat="1" applyFont="1" applyFill="1" applyBorder="1" applyAlignment="1">
      <alignment horizontal="center" wrapText="1"/>
    </xf>
    <xf numFmtId="2" fontId="19" fillId="2" borderId="20" xfId="0" applyNumberFormat="1" applyFont="1" applyFill="1" applyBorder="1" applyAlignment="1">
      <alignment horizontal="center" wrapText="1"/>
    </xf>
    <xf numFmtId="2" fontId="19" fillId="0" borderId="20" xfId="0" applyNumberFormat="1" applyFont="1" applyBorder="1" applyAlignment="1">
      <alignment horizontal="center" wrapText="1"/>
    </xf>
    <xf numFmtId="165" fontId="3" fillId="0" borderId="21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2" fontId="20" fillId="0" borderId="24" xfId="0" applyNumberFormat="1" applyFont="1" applyBorder="1" applyAlignment="1">
      <alignment horizontal="center" wrapText="1"/>
    </xf>
    <xf numFmtId="49" fontId="9" fillId="2" borderId="20" xfId="0" applyNumberFormat="1" applyFont="1" applyFill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165" fontId="3" fillId="0" borderId="28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left" vertical="center" wrapText="1"/>
    </xf>
    <xf numFmtId="166" fontId="19" fillId="2" borderId="20" xfId="0" applyNumberFormat="1" applyFont="1" applyFill="1" applyBorder="1" applyAlignment="1">
      <alignment horizontal="center" wrapText="1"/>
    </xf>
    <xf numFmtId="49" fontId="6" fillId="0" borderId="19" xfId="0" applyNumberFormat="1" applyFont="1" applyBorder="1" applyAlignment="1">
      <alignment wrapText="1"/>
    </xf>
    <xf numFmtId="49" fontId="6" fillId="0" borderId="20" xfId="0" applyNumberFormat="1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165" fontId="18" fillId="2" borderId="20" xfId="0" applyNumberFormat="1" applyFont="1" applyFill="1" applyBorder="1" applyAlignment="1">
      <alignment horizontal="center" wrapText="1"/>
    </xf>
    <xf numFmtId="2" fontId="18" fillId="2" borderId="20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left" wrapText="1"/>
    </xf>
    <xf numFmtId="49" fontId="9" fillId="0" borderId="20" xfId="0" applyNumberFormat="1" applyFont="1" applyFill="1" applyBorder="1" applyAlignment="1">
      <alignment horizontal="left" wrapText="1"/>
    </xf>
    <xf numFmtId="49" fontId="5" fillId="0" borderId="20" xfId="0" applyNumberFormat="1" applyFont="1" applyBorder="1" applyAlignment="1">
      <alignment horizontal="left" wrapText="1"/>
    </xf>
    <xf numFmtId="2" fontId="19" fillId="0" borderId="31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center" wrapText="1"/>
    </xf>
    <xf numFmtId="166" fontId="19" fillId="2" borderId="3" xfId="0" applyNumberFormat="1" applyFont="1" applyFill="1" applyBorder="1" applyAlignment="1">
      <alignment horizontal="center" wrapText="1"/>
    </xf>
    <xf numFmtId="2" fontId="19" fillId="2" borderId="3" xfId="0" applyNumberFormat="1" applyFont="1" applyFill="1" applyBorder="1" applyAlignment="1">
      <alignment horizontal="center" wrapText="1"/>
    </xf>
    <xf numFmtId="2" fontId="19" fillId="0" borderId="3" xfId="0" applyNumberFormat="1" applyFont="1" applyBorder="1" applyAlignment="1">
      <alignment horizont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1" fontId="19" fillId="0" borderId="12" xfId="0" applyNumberFormat="1" applyFont="1" applyBorder="1" applyAlignment="1">
      <alignment horizontal="center" vertical="center" wrapText="1"/>
    </xf>
    <xf numFmtId="1" fontId="19" fillId="0" borderId="25" xfId="0" applyNumberFormat="1" applyFont="1" applyBorder="1" applyAlignment="1">
      <alignment horizontal="center" vertical="center" wrapText="1"/>
    </xf>
    <xf numFmtId="2" fontId="3" fillId="0" borderId="2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165" fontId="3" fillId="2" borderId="2" xfId="0" applyNumberFormat="1" applyFont="1" applyFill="1" applyBorder="1" applyAlignment="1">
      <alignment horizontal="center" wrapText="1"/>
    </xf>
    <xf numFmtId="2" fontId="19" fillId="2" borderId="2" xfId="0" applyNumberFormat="1" applyFont="1" applyFill="1" applyBorder="1" applyAlignment="1">
      <alignment horizontal="center" wrapText="1"/>
    </xf>
    <xf numFmtId="2" fontId="19" fillId="0" borderId="2" xfId="0" applyNumberFormat="1" applyFont="1" applyBorder="1" applyAlignment="1">
      <alignment horizontal="center" wrapText="1"/>
    </xf>
    <xf numFmtId="166" fontId="20" fillId="2" borderId="3" xfId="0" applyNumberFormat="1" applyFont="1" applyFill="1" applyBorder="1" applyAlignment="1">
      <alignment horizontal="center" wrapText="1"/>
    </xf>
    <xf numFmtId="165" fontId="1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wrapText="1"/>
    </xf>
    <xf numFmtId="2" fontId="21" fillId="2" borderId="1" xfId="0" applyNumberFormat="1" applyFont="1" applyFill="1" applyBorder="1" applyAlignment="1">
      <alignment horizontal="center" wrapText="1"/>
    </xf>
    <xf numFmtId="2" fontId="21" fillId="0" borderId="1" xfId="0" applyNumberFormat="1" applyFont="1" applyBorder="1" applyAlignment="1">
      <alignment horizontal="center" wrapText="1"/>
    </xf>
    <xf numFmtId="166" fontId="21" fillId="2" borderId="1" xfId="0" applyNumberFormat="1" applyFont="1" applyFill="1" applyBorder="1" applyAlignment="1">
      <alignment horizontal="center" wrapText="1"/>
    </xf>
    <xf numFmtId="165" fontId="22" fillId="2" borderId="1" xfId="0" applyNumberFormat="1" applyFont="1" applyFill="1" applyBorder="1" applyAlignment="1">
      <alignment horizontal="center" wrapText="1"/>
    </xf>
    <xf numFmtId="2" fontId="22" fillId="2" borderId="1" xfId="0" applyNumberFormat="1" applyFont="1" applyFill="1" applyBorder="1" applyAlignment="1">
      <alignment horizontal="center" wrapText="1"/>
    </xf>
    <xf numFmtId="2" fontId="22" fillId="0" borderId="24" xfId="0" applyNumberFormat="1" applyFont="1" applyBorder="1" applyAlignment="1">
      <alignment horizontal="center" wrapText="1"/>
    </xf>
    <xf numFmtId="165" fontId="22" fillId="2" borderId="2" xfId="0" applyNumberFormat="1" applyFont="1" applyFill="1" applyBorder="1" applyAlignment="1">
      <alignment horizontal="center" wrapText="1"/>
    </xf>
    <xf numFmtId="2" fontId="22" fillId="2" borderId="2" xfId="0" applyNumberFormat="1" applyFont="1" applyFill="1" applyBorder="1" applyAlignment="1">
      <alignment horizontal="center" wrapText="1"/>
    </xf>
    <xf numFmtId="2" fontId="22" fillId="0" borderId="23" xfId="0" applyNumberFormat="1" applyFont="1" applyBorder="1" applyAlignment="1">
      <alignment horizontal="center" wrapText="1"/>
    </xf>
    <xf numFmtId="165" fontId="22" fillId="2" borderId="12" xfId="0" applyNumberFormat="1" applyFont="1" applyFill="1" applyBorder="1" applyAlignment="1">
      <alignment horizontal="center" wrapText="1"/>
    </xf>
    <xf numFmtId="2" fontId="22" fillId="2" borderId="12" xfId="0" applyNumberFormat="1" applyFont="1" applyFill="1" applyBorder="1" applyAlignment="1">
      <alignment horizontal="center" wrapText="1"/>
    </xf>
    <xf numFmtId="2" fontId="22" fillId="0" borderId="25" xfId="0" applyNumberFormat="1" applyFont="1" applyBorder="1" applyAlignment="1">
      <alignment horizontal="center" wrapText="1"/>
    </xf>
    <xf numFmtId="2" fontId="22" fillId="0" borderId="1" xfId="0" applyNumberFormat="1" applyFont="1" applyBorder="1" applyAlignment="1">
      <alignment horizontal="center" wrapText="1"/>
    </xf>
    <xf numFmtId="166" fontId="22" fillId="2" borderId="1" xfId="0" applyNumberFormat="1" applyFont="1" applyFill="1" applyBorder="1" applyAlignment="1">
      <alignment horizontal="center" wrapText="1"/>
    </xf>
    <xf numFmtId="166" fontId="22" fillId="2" borderId="2" xfId="0" applyNumberFormat="1" applyFont="1" applyFill="1" applyBorder="1" applyAlignment="1">
      <alignment horizontal="center" wrapText="1"/>
    </xf>
    <xf numFmtId="2" fontId="22" fillId="0" borderId="2" xfId="0" applyNumberFormat="1" applyFont="1" applyBorder="1" applyAlignment="1">
      <alignment horizontal="center" wrapText="1"/>
    </xf>
    <xf numFmtId="165" fontId="22" fillId="2" borderId="4" xfId="0" applyNumberFormat="1" applyFont="1" applyFill="1" applyBorder="1" applyAlignment="1">
      <alignment horizontal="center" wrapText="1"/>
    </xf>
    <xf numFmtId="2" fontId="22" fillId="2" borderId="4" xfId="0" applyNumberFormat="1" applyFont="1" applyFill="1" applyBorder="1" applyAlignment="1">
      <alignment horizontal="center" wrapText="1"/>
    </xf>
    <xf numFmtId="2" fontId="22" fillId="2" borderId="30" xfId="0" applyNumberFormat="1" applyFont="1" applyFill="1" applyBorder="1" applyAlignment="1">
      <alignment horizontal="center" wrapText="1"/>
    </xf>
    <xf numFmtId="165" fontId="22" fillId="2" borderId="1" xfId="0" applyNumberFormat="1" applyFont="1" applyFill="1" applyBorder="1" applyAlignment="1">
      <alignment horizontal="center"/>
    </xf>
    <xf numFmtId="2" fontId="22" fillId="2" borderId="1" xfId="0" applyNumberFormat="1" applyFont="1" applyFill="1" applyBorder="1" applyAlignment="1">
      <alignment horizontal="center"/>
    </xf>
    <xf numFmtId="2" fontId="22" fillId="0" borderId="24" xfId="0" applyNumberFormat="1" applyFont="1" applyBorder="1" applyAlignment="1">
      <alignment horizontal="center"/>
    </xf>
    <xf numFmtId="2" fontId="22" fillId="0" borderId="26" xfId="0" applyNumberFormat="1" applyFont="1" applyBorder="1" applyAlignment="1">
      <alignment horizontal="center" wrapText="1"/>
    </xf>
    <xf numFmtId="2" fontId="22" fillId="0" borderId="30" xfId="0" applyNumberFormat="1" applyFont="1" applyBorder="1" applyAlignment="1">
      <alignment horizontal="center" wrapText="1"/>
    </xf>
    <xf numFmtId="2" fontId="22" fillId="0" borderId="33" xfId="0" applyNumberFormat="1" applyFont="1" applyBorder="1" applyAlignment="1">
      <alignment horizontal="center" wrapText="1"/>
    </xf>
    <xf numFmtId="2" fontId="22" fillId="0" borderId="26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19" fillId="0" borderId="3" xfId="0" applyNumberFormat="1" applyFont="1" applyFill="1" applyBorder="1" applyAlignment="1">
      <alignment horizontal="center" wrapText="1"/>
    </xf>
    <xf numFmtId="165" fontId="19" fillId="0" borderId="1" xfId="0" applyNumberFormat="1" applyFont="1" applyFill="1" applyBorder="1" applyAlignment="1">
      <alignment horizontal="center" wrapText="1"/>
    </xf>
    <xf numFmtId="165" fontId="19" fillId="0" borderId="2" xfId="0" applyNumberFormat="1" applyFont="1" applyFill="1" applyBorder="1" applyAlignment="1">
      <alignment horizontal="center" wrapText="1"/>
    </xf>
    <xf numFmtId="165" fontId="19" fillId="0" borderId="20" xfId="0" applyNumberFormat="1" applyFont="1" applyFill="1" applyBorder="1" applyAlignment="1">
      <alignment horizontal="center" wrapText="1"/>
    </xf>
    <xf numFmtId="165" fontId="20" fillId="0" borderId="3" xfId="0" applyNumberFormat="1" applyFont="1" applyFill="1" applyBorder="1" applyAlignment="1">
      <alignment horizontal="center" wrapText="1"/>
    </xf>
    <xf numFmtId="165" fontId="22" fillId="0" borderId="1" xfId="0" applyNumberFormat="1" applyFont="1" applyFill="1" applyBorder="1" applyAlignment="1">
      <alignment horizontal="center" wrapText="1"/>
    </xf>
    <xf numFmtId="165" fontId="22" fillId="0" borderId="2" xfId="0" applyNumberFormat="1" applyFont="1" applyFill="1" applyBorder="1" applyAlignment="1">
      <alignment horizontal="center" wrapText="1"/>
    </xf>
    <xf numFmtId="165" fontId="19" fillId="0" borderId="7" xfId="0" applyNumberFormat="1" applyFont="1" applyFill="1" applyBorder="1" applyAlignment="1">
      <alignment horizontal="center" wrapText="1"/>
    </xf>
    <xf numFmtId="165" fontId="22" fillId="0" borderId="12" xfId="0" applyNumberFormat="1" applyFont="1" applyFill="1" applyBorder="1" applyAlignment="1">
      <alignment horizontal="center" wrapText="1"/>
    </xf>
    <xf numFmtId="165" fontId="20" fillId="0" borderId="7" xfId="0" applyNumberFormat="1" applyFont="1" applyFill="1" applyBorder="1" applyAlignment="1">
      <alignment horizontal="center" wrapText="1"/>
    </xf>
    <xf numFmtId="165" fontId="20" fillId="0" borderId="1" xfId="0" applyNumberFormat="1" applyFont="1" applyFill="1" applyBorder="1" applyAlignment="1">
      <alignment horizontal="center" wrapText="1"/>
    </xf>
    <xf numFmtId="165" fontId="22" fillId="0" borderId="4" xfId="0" applyNumberFormat="1" applyFont="1" applyFill="1" applyBorder="1" applyAlignment="1">
      <alignment horizontal="center" wrapText="1"/>
    </xf>
    <xf numFmtId="2" fontId="20" fillId="0" borderId="3" xfId="0" applyNumberFormat="1" applyFont="1" applyFill="1" applyBorder="1" applyAlignment="1">
      <alignment horizontal="center" wrapText="1"/>
    </xf>
    <xf numFmtId="165" fontId="18" fillId="0" borderId="20" xfId="0" applyNumberFormat="1" applyFont="1" applyFill="1" applyBorder="1" applyAlignment="1">
      <alignment horizontal="center" wrapText="1"/>
    </xf>
    <xf numFmtId="165" fontId="22" fillId="0" borderId="1" xfId="0" applyNumberFormat="1" applyFont="1" applyFill="1" applyBorder="1" applyAlignment="1">
      <alignment horizontal="center"/>
    </xf>
    <xf numFmtId="165" fontId="0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wrapText="1"/>
    </xf>
    <xf numFmtId="165" fontId="18" fillId="0" borderId="1" xfId="0" applyNumberFormat="1" applyFont="1" applyFill="1" applyBorder="1" applyAlignment="1">
      <alignment horizontal="center" wrapText="1"/>
    </xf>
    <xf numFmtId="165" fontId="21" fillId="0" borderId="1" xfId="0" applyNumberFormat="1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65" fontId="18" fillId="3" borderId="1" xfId="0" applyNumberFormat="1" applyFont="1" applyFill="1" applyBorder="1" applyAlignment="1">
      <alignment horizontal="center" wrapText="1"/>
    </xf>
    <xf numFmtId="165" fontId="21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center" wrapText="1"/>
    </xf>
    <xf numFmtId="165" fontId="18" fillId="3" borderId="20" xfId="0" applyNumberFormat="1" applyFont="1" applyFill="1" applyBorder="1" applyAlignment="1">
      <alignment horizontal="center" wrapText="1"/>
    </xf>
    <xf numFmtId="165" fontId="20" fillId="3" borderId="3" xfId="0" applyNumberFormat="1" applyFont="1" applyFill="1" applyBorder="1" applyAlignment="1">
      <alignment horizontal="center" wrapText="1"/>
    </xf>
    <xf numFmtId="165" fontId="22" fillId="3" borderId="24" xfId="0" applyNumberFormat="1" applyFont="1" applyFill="1" applyBorder="1" applyAlignment="1">
      <alignment horizontal="center" wrapText="1"/>
    </xf>
    <xf numFmtId="165" fontId="19" fillId="3" borderId="1" xfId="0" applyNumberFormat="1" applyFont="1" applyFill="1" applyBorder="1" applyAlignment="1">
      <alignment horizontal="center" wrapText="1"/>
    </xf>
    <xf numFmtId="165" fontId="19" fillId="3" borderId="3" xfId="0" applyNumberFormat="1" applyFont="1" applyFill="1" applyBorder="1" applyAlignment="1">
      <alignment horizontal="center" wrapText="1"/>
    </xf>
    <xf numFmtId="165" fontId="19" fillId="2" borderId="20" xfId="0" applyNumberFormat="1" applyFont="1" applyFill="1" applyBorder="1" applyAlignment="1">
      <alignment horizontal="center" wrapText="1"/>
    </xf>
    <xf numFmtId="165" fontId="19" fillId="3" borderId="20" xfId="0" applyNumberFormat="1" applyFont="1" applyFill="1" applyBorder="1" applyAlignment="1">
      <alignment horizont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wrapText="1"/>
    </xf>
    <xf numFmtId="165" fontId="4" fillId="0" borderId="0" xfId="0" applyNumberFormat="1" applyFont="1" applyAlignment="1">
      <alignment wrapText="1"/>
    </xf>
    <xf numFmtId="165" fontId="19" fillId="3" borderId="25" xfId="0" applyNumberFormat="1" applyFont="1" applyFill="1" applyBorder="1" applyAlignment="1">
      <alignment horizontal="center" vertical="center" wrapText="1"/>
    </xf>
    <xf numFmtId="165" fontId="19" fillId="3" borderId="2" xfId="0" applyNumberFormat="1" applyFont="1" applyFill="1" applyBorder="1" applyAlignment="1">
      <alignment horizontal="center" wrapText="1"/>
    </xf>
    <xf numFmtId="165" fontId="22" fillId="3" borderId="23" xfId="0" applyNumberFormat="1" applyFont="1" applyFill="1" applyBorder="1" applyAlignment="1">
      <alignment horizontal="center" wrapText="1"/>
    </xf>
    <xf numFmtId="165" fontId="19" fillId="3" borderId="7" xfId="0" applyNumberFormat="1" applyFont="1" applyFill="1" applyBorder="1" applyAlignment="1">
      <alignment horizontal="center" wrapText="1"/>
    </xf>
    <xf numFmtId="165" fontId="22" fillId="3" borderId="25" xfId="0" applyNumberFormat="1" applyFont="1" applyFill="1" applyBorder="1" applyAlignment="1">
      <alignment horizontal="center" wrapText="1"/>
    </xf>
    <xf numFmtId="165" fontId="22" fillId="3" borderId="1" xfId="0" applyNumberFormat="1" applyFont="1" applyFill="1" applyBorder="1" applyAlignment="1">
      <alignment horizontal="center" wrapText="1"/>
    </xf>
    <xf numFmtId="165" fontId="20" fillId="3" borderId="7" xfId="0" applyNumberFormat="1" applyFont="1" applyFill="1" applyBorder="1" applyAlignment="1">
      <alignment horizontal="center" wrapText="1"/>
    </xf>
    <xf numFmtId="165" fontId="20" fillId="3" borderId="1" xfId="0" applyNumberFormat="1" applyFont="1" applyFill="1" applyBorder="1" applyAlignment="1">
      <alignment horizontal="center" wrapText="1"/>
    </xf>
    <xf numFmtId="165" fontId="22" fillId="3" borderId="2" xfId="0" applyNumberFormat="1" applyFont="1" applyFill="1" applyBorder="1" applyAlignment="1">
      <alignment horizontal="center" wrapText="1"/>
    </xf>
    <xf numFmtId="165" fontId="22" fillId="3" borderId="30" xfId="0" applyNumberFormat="1" applyFont="1" applyFill="1" applyBorder="1" applyAlignment="1">
      <alignment horizontal="center" wrapText="1"/>
    </xf>
    <xf numFmtId="165" fontId="19" fillId="3" borderId="31" xfId="0" applyNumberFormat="1" applyFont="1" applyFill="1" applyBorder="1" applyAlignment="1">
      <alignment horizontal="center" wrapText="1"/>
    </xf>
    <xf numFmtId="165" fontId="22" fillId="3" borderId="24" xfId="0" applyNumberFormat="1" applyFont="1" applyFill="1" applyBorder="1" applyAlignment="1">
      <alignment horizontal="center"/>
    </xf>
    <xf numFmtId="165" fontId="20" fillId="3" borderId="24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0" fillId="4" borderId="0" xfId="0" applyFont="1" applyFill="1" applyAlignment="1">
      <alignment horizontal="left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2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left" wrapText="1"/>
    </xf>
    <xf numFmtId="2" fontId="10" fillId="4" borderId="0" xfId="0" applyNumberFormat="1" applyFont="1" applyFill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49" fontId="2" fillId="0" borderId="15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9" fontId="2" fillId="0" borderId="27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44"/>
  <sheetViews>
    <sheetView topLeftCell="C1" workbookViewId="0">
      <selection activeCell="I43" sqref="I43"/>
    </sheetView>
  </sheetViews>
  <sheetFormatPr defaultRowHeight="15" x14ac:dyDescent="0.25"/>
  <cols>
    <col min="1" max="1" width="17.85546875" style="1" customWidth="1"/>
    <col min="2" max="2" width="40.42578125" style="1" customWidth="1"/>
    <col min="3" max="3" width="33.5703125" style="1" customWidth="1"/>
    <col min="4" max="4" width="14.140625" style="49" customWidth="1"/>
    <col min="5" max="5" width="14.28515625" style="55" customWidth="1"/>
    <col min="6" max="6" width="15.28515625" style="46" customWidth="1"/>
    <col min="7" max="7" width="15.28515625" style="1" customWidth="1"/>
    <col min="8" max="8" width="15.28515625" style="187" customWidth="1"/>
    <col min="9" max="9" width="15.28515625" style="203" customWidth="1"/>
    <col min="10" max="15" width="15.28515625" style="1" customWidth="1"/>
    <col min="16" max="16" width="13.42578125" style="1" customWidth="1"/>
    <col min="17" max="17" width="0" hidden="1" customWidth="1"/>
    <col min="18" max="18" width="11.5703125" style="34" bestFit="1" customWidth="1"/>
    <col min="19" max="19" width="13.85546875" customWidth="1"/>
  </cols>
  <sheetData>
    <row r="1" spans="1:19" x14ac:dyDescent="0.25">
      <c r="E1" s="219" t="s">
        <v>36</v>
      </c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</row>
    <row r="2" spans="1:19" x14ac:dyDescent="0.25">
      <c r="E2" s="50"/>
      <c r="F2" s="222" t="s">
        <v>38</v>
      </c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spans="1:19" ht="35.25" customHeight="1" x14ac:dyDescent="0.25">
      <c r="E3" s="50"/>
      <c r="F3" s="223" t="s">
        <v>45</v>
      </c>
      <c r="G3" s="223"/>
      <c r="H3" s="223"/>
      <c r="I3" s="223"/>
      <c r="J3" s="223"/>
      <c r="K3" s="223"/>
      <c r="L3" s="223"/>
      <c r="M3" s="223"/>
      <c r="N3" s="223"/>
      <c r="O3" s="223"/>
      <c r="P3" s="223"/>
    </row>
    <row r="4" spans="1:19" ht="21" customHeight="1" x14ac:dyDescent="0.25">
      <c r="B4" s="220" t="s">
        <v>2</v>
      </c>
      <c r="C4" s="220"/>
      <c r="D4" s="220"/>
      <c r="E4" s="220"/>
      <c r="F4" s="220"/>
      <c r="G4" s="24"/>
      <c r="H4" s="180"/>
      <c r="I4" s="199"/>
      <c r="J4" s="99"/>
      <c r="K4" s="132"/>
      <c r="L4" s="132"/>
      <c r="M4" s="132"/>
      <c r="N4" s="132"/>
      <c r="O4" s="132"/>
    </row>
    <row r="5" spans="1:19" ht="21.75" customHeight="1" x14ac:dyDescent="0.25">
      <c r="B5" s="220" t="s">
        <v>3</v>
      </c>
      <c r="C5" s="220"/>
      <c r="D5" s="220"/>
      <c r="E5" s="220"/>
      <c r="F5" s="220"/>
      <c r="G5" s="24"/>
      <c r="H5" s="180"/>
      <c r="I5" s="199"/>
      <c r="J5" s="99"/>
      <c r="K5" s="132"/>
      <c r="L5" s="132"/>
      <c r="M5" s="132"/>
      <c r="N5" s="132"/>
      <c r="O5" s="132"/>
    </row>
    <row r="6" spans="1:19" ht="20.25" customHeight="1" x14ac:dyDescent="0.25">
      <c r="B6" s="221" t="s">
        <v>28</v>
      </c>
      <c r="C6" s="221"/>
      <c r="D6" s="221"/>
      <c r="E6" s="221"/>
      <c r="F6" s="221"/>
      <c r="G6" s="25"/>
      <c r="H6" s="181"/>
      <c r="I6" s="200"/>
      <c r="J6" s="100"/>
      <c r="K6" s="133"/>
      <c r="L6" s="133"/>
      <c r="M6" s="133"/>
      <c r="N6" s="133"/>
      <c r="O6" s="133"/>
    </row>
    <row r="7" spans="1:19" ht="25.5" customHeight="1" x14ac:dyDescent="0.25">
      <c r="A7" s="217" t="s">
        <v>18</v>
      </c>
      <c r="B7" s="218" t="s">
        <v>17</v>
      </c>
      <c r="C7" s="217" t="s">
        <v>19</v>
      </c>
      <c r="D7" s="217" t="s">
        <v>20</v>
      </c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</row>
    <row r="8" spans="1:19" s="2" customFormat="1" ht="46.5" customHeight="1" x14ac:dyDescent="0.25">
      <c r="A8" s="217"/>
      <c r="B8" s="218"/>
      <c r="C8" s="217"/>
      <c r="D8" s="64">
        <v>2019</v>
      </c>
      <c r="E8" s="52">
        <v>2020</v>
      </c>
      <c r="F8" s="51">
        <v>2021</v>
      </c>
      <c r="G8" s="51">
        <v>2022</v>
      </c>
      <c r="H8" s="182">
        <v>2023</v>
      </c>
      <c r="I8" s="201">
        <v>2024</v>
      </c>
      <c r="J8" s="52">
        <v>2025</v>
      </c>
      <c r="K8" s="52">
        <v>2026</v>
      </c>
      <c r="L8" s="52">
        <v>2027</v>
      </c>
      <c r="M8" s="52">
        <v>2028</v>
      </c>
      <c r="N8" s="52">
        <v>2029</v>
      </c>
      <c r="O8" s="52">
        <v>2030</v>
      </c>
      <c r="P8" s="56" t="s">
        <v>29</v>
      </c>
      <c r="R8" s="35"/>
    </row>
    <row r="9" spans="1:19" s="2" customFormat="1" ht="28.5" x14ac:dyDescent="0.2">
      <c r="A9" s="9" t="s">
        <v>21</v>
      </c>
      <c r="B9" s="6" t="s">
        <v>41</v>
      </c>
      <c r="C9" s="11" t="s">
        <v>16</v>
      </c>
      <c r="D9" s="75">
        <f>D10+D13+D17+D21+D29+D36+D38+D40+D42+D27+D33</f>
        <v>5395.0367699999997</v>
      </c>
      <c r="E9" s="82">
        <f>E10+E13+E17+E21+E29+E36+E38+E40+E42+E27+E31+E33+E24</f>
        <v>5676.1280000000006</v>
      </c>
      <c r="F9" s="70">
        <f t="shared" ref="F9:H9" si="0">F10+F13+F17+F21+F29+F36+F38+F40+F42+F27+F31+F33</f>
        <v>6469.3</v>
      </c>
      <c r="G9" s="70">
        <f>G10+G13+G17+G21+G27+G29+G31+G33+G36+G40+G42</f>
        <v>7699.7</v>
      </c>
      <c r="H9" s="183">
        <f t="shared" si="0"/>
        <v>8455.4967899999992</v>
      </c>
      <c r="I9" s="190">
        <f t="shared" ref="I9" si="1">I10+I13+I17+I21+I29+I36+I38+I40+I42+I27+I31+I33</f>
        <v>8293.8562199999978</v>
      </c>
      <c r="J9" s="37">
        <f>J10+J13+J17+J21+J29+J36+J38+J40+J42+J27+J31+J33</f>
        <v>8385.7000000000007</v>
      </c>
      <c r="K9" s="37">
        <f>K10+K13+K17+K21+K29+K36+K38+K40+K42+K27+K31+K33</f>
        <v>8765.7000000000007</v>
      </c>
      <c r="L9" s="37">
        <f>L10+L13+L17+L21+L29+L36+L38+L40+L42+L27+L31+L33</f>
        <v>8765.7000000000007</v>
      </c>
      <c r="M9" s="37">
        <f t="shared" ref="M9:O9" si="2">M10+M13+M17+M21+M29+M36+M38+M40+M42+M27+M31+M33</f>
        <v>8765.7000000000007</v>
      </c>
      <c r="N9" s="37">
        <f t="shared" si="2"/>
        <v>8765.7000000000007</v>
      </c>
      <c r="O9" s="37">
        <f t="shared" si="2"/>
        <v>8765.7000000000007</v>
      </c>
      <c r="P9" s="67">
        <f>P10+P13+P17+P21+P29+P36+P38+P40+P42+P27+P31+P33+P24</f>
        <v>94203.717779999992</v>
      </c>
      <c r="R9" s="131"/>
      <c r="S9" s="69"/>
    </row>
    <row r="10" spans="1:19" s="8" customFormat="1" ht="45" x14ac:dyDescent="0.25">
      <c r="A10" s="7" t="s">
        <v>22</v>
      </c>
      <c r="B10" s="12" t="s">
        <v>4</v>
      </c>
      <c r="C10" s="13" t="s">
        <v>27</v>
      </c>
      <c r="D10" s="76">
        <f t="shared" ref="D10:J10" si="3">D11+D12</f>
        <v>788.6</v>
      </c>
      <c r="E10" s="76">
        <f t="shared" si="3"/>
        <v>880.2</v>
      </c>
      <c r="F10" s="76">
        <f t="shared" si="3"/>
        <v>905.2</v>
      </c>
      <c r="G10" s="71">
        <f t="shared" si="3"/>
        <v>1067.9000000000001</v>
      </c>
      <c r="H10" s="184">
        <f t="shared" si="3"/>
        <v>1165.116</v>
      </c>
      <c r="I10" s="188">
        <f t="shared" si="3"/>
        <v>1137.8999999999999</v>
      </c>
      <c r="J10" s="71">
        <f t="shared" si="3"/>
        <v>1110.5999999999999</v>
      </c>
      <c r="K10" s="71">
        <f t="shared" ref="K10:O10" si="4">K11+K12</f>
        <v>1110.5999999999999</v>
      </c>
      <c r="L10" s="71">
        <f t="shared" si="4"/>
        <v>1110.5999999999999</v>
      </c>
      <c r="M10" s="71">
        <f t="shared" si="4"/>
        <v>1110.5999999999999</v>
      </c>
      <c r="N10" s="71">
        <f t="shared" si="4"/>
        <v>1110.5999999999999</v>
      </c>
      <c r="O10" s="71">
        <f t="shared" si="4"/>
        <v>1110.5999999999999</v>
      </c>
      <c r="P10" s="68">
        <f>SUM(D10:O10)</f>
        <v>12608.516000000001</v>
      </c>
      <c r="R10" s="36"/>
    </row>
    <row r="11" spans="1:19" ht="45" x14ac:dyDescent="0.25">
      <c r="A11" s="3" t="s">
        <v>26</v>
      </c>
      <c r="B11" s="15" t="s">
        <v>23</v>
      </c>
      <c r="C11" s="16" t="s">
        <v>27</v>
      </c>
      <c r="D11" s="134">
        <v>788.6</v>
      </c>
      <c r="E11" s="135">
        <v>880.2</v>
      </c>
      <c r="F11" s="135">
        <v>893.2</v>
      </c>
      <c r="G11" s="135">
        <v>1065.4000000000001</v>
      </c>
      <c r="H11" s="185">
        <v>1165.116</v>
      </c>
      <c r="I11" s="189">
        <v>1136.0999999999999</v>
      </c>
      <c r="J11" s="136">
        <v>1110.5999999999999</v>
      </c>
      <c r="K11" s="136">
        <v>1110.5999999999999</v>
      </c>
      <c r="L11" s="136">
        <v>1110.5999999999999</v>
      </c>
      <c r="M11" s="136">
        <v>1110.5999999999999</v>
      </c>
      <c r="N11" s="136">
        <v>1110.5999999999999</v>
      </c>
      <c r="O11" s="136">
        <v>1110.5999999999999</v>
      </c>
      <c r="P11" s="68">
        <f>SUM(D11:O11)</f>
        <v>12592.216000000002</v>
      </c>
    </row>
    <row r="12" spans="1:19" ht="30" x14ac:dyDescent="0.25">
      <c r="A12" s="3" t="s">
        <v>26</v>
      </c>
      <c r="B12" s="15" t="s">
        <v>25</v>
      </c>
      <c r="C12" s="16" t="s">
        <v>27</v>
      </c>
      <c r="D12" s="134">
        <v>0</v>
      </c>
      <c r="E12" s="135">
        <v>0</v>
      </c>
      <c r="F12" s="135">
        <v>12</v>
      </c>
      <c r="G12" s="135">
        <v>2.5</v>
      </c>
      <c r="H12" s="185">
        <v>0</v>
      </c>
      <c r="I12" s="189">
        <v>1.8</v>
      </c>
      <c r="J12" s="136">
        <v>0</v>
      </c>
      <c r="K12" s="136">
        <v>0</v>
      </c>
      <c r="L12" s="136">
        <v>0</v>
      </c>
      <c r="M12" s="136">
        <v>0</v>
      </c>
      <c r="N12" s="136">
        <v>0</v>
      </c>
      <c r="O12" s="136">
        <v>0</v>
      </c>
      <c r="P12" s="68">
        <f>SUM(D12:O12)</f>
        <v>16.3</v>
      </c>
    </row>
    <row r="13" spans="1:19" s="8" customFormat="1" ht="27.75" customHeight="1" x14ac:dyDescent="0.25">
      <c r="A13" s="7" t="s">
        <v>22</v>
      </c>
      <c r="B13" s="12" t="s">
        <v>1</v>
      </c>
      <c r="C13" s="17" t="s">
        <v>27</v>
      </c>
      <c r="D13" s="76">
        <f>D14+D15+D16</f>
        <v>2528.1499999999996</v>
      </c>
      <c r="E13" s="76">
        <f>E14+E15+E16</f>
        <v>2865.1</v>
      </c>
      <c r="F13" s="76">
        <f>F14+F15+F16</f>
        <v>3190.2</v>
      </c>
      <c r="G13" s="76">
        <f t="shared" ref="G13:J13" si="5">G14+G15+G16</f>
        <v>3274.1</v>
      </c>
      <c r="H13" s="184">
        <f t="shared" si="5"/>
        <v>4074.5058400000003</v>
      </c>
      <c r="I13" s="188">
        <f t="shared" si="5"/>
        <v>4132.24</v>
      </c>
      <c r="J13" s="76">
        <f t="shared" si="5"/>
        <v>4081.1400000000003</v>
      </c>
      <c r="K13" s="76">
        <f t="shared" ref="K13" si="6">K14+K15+K16</f>
        <v>4082.44</v>
      </c>
      <c r="L13" s="76">
        <f t="shared" ref="L13" si="7">L14+L15+L16</f>
        <v>4082.44</v>
      </c>
      <c r="M13" s="76">
        <f t="shared" ref="M13" si="8">M14+M15+M16</f>
        <v>4082.44</v>
      </c>
      <c r="N13" s="76">
        <f t="shared" ref="N13" si="9">N14+N15+N16</f>
        <v>4082.44</v>
      </c>
      <c r="O13" s="76">
        <f t="shared" ref="O13" si="10">O14+O15+O16</f>
        <v>4082.44</v>
      </c>
      <c r="P13" s="68">
        <f>SUM(D13:O13)</f>
        <v>44557.635840000003</v>
      </c>
      <c r="R13" s="36"/>
    </row>
    <row r="14" spans="1:19" ht="48" customHeight="1" x14ac:dyDescent="0.25">
      <c r="A14" s="3" t="s">
        <v>26</v>
      </c>
      <c r="B14" s="15" t="s">
        <v>23</v>
      </c>
      <c r="C14" s="16" t="s">
        <v>27</v>
      </c>
      <c r="D14" s="134">
        <v>2220.4499999999998</v>
      </c>
      <c r="E14" s="135">
        <v>2533.4</v>
      </c>
      <c r="F14" s="135">
        <v>2611.5</v>
      </c>
      <c r="G14" s="135">
        <v>2499.6</v>
      </c>
      <c r="H14" s="185">
        <v>3773.7528400000001</v>
      </c>
      <c r="I14" s="189">
        <v>3727.4</v>
      </c>
      <c r="J14" s="136">
        <v>3727.4</v>
      </c>
      <c r="K14" s="136">
        <v>3727.4</v>
      </c>
      <c r="L14" s="136">
        <v>3727.4</v>
      </c>
      <c r="M14" s="136">
        <v>3727.4</v>
      </c>
      <c r="N14" s="136">
        <v>3727.4</v>
      </c>
      <c r="O14" s="136">
        <v>3727.4</v>
      </c>
      <c r="P14" s="68">
        <f>SUM(D14:O14)</f>
        <v>39730.502840000008</v>
      </c>
    </row>
    <row r="15" spans="1:19" ht="30" x14ac:dyDescent="0.25">
      <c r="A15" s="3" t="s">
        <v>26</v>
      </c>
      <c r="B15" s="15" t="s">
        <v>25</v>
      </c>
      <c r="C15" s="16" t="s">
        <v>27</v>
      </c>
      <c r="D15" s="134">
        <v>307.7</v>
      </c>
      <c r="E15" s="135">
        <v>331.7</v>
      </c>
      <c r="F15" s="135">
        <v>578.70000000000005</v>
      </c>
      <c r="G15" s="135">
        <v>774.5</v>
      </c>
      <c r="H15" s="185">
        <v>300.45299999999997</v>
      </c>
      <c r="I15" s="189">
        <v>403.5</v>
      </c>
      <c r="J15" s="136">
        <v>352.4</v>
      </c>
      <c r="K15" s="136">
        <v>353.7</v>
      </c>
      <c r="L15" s="136">
        <v>353.7</v>
      </c>
      <c r="M15" s="136">
        <v>353.7</v>
      </c>
      <c r="N15" s="136">
        <v>353.7</v>
      </c>
      <c r="O15" s="136">
        <v>353.7</v>
      </c>
      <c r="P15" s="68">
        <f t="shared" ref="P15:P17" si="11">SUM(D15:O15)</f>
        <v>4817.4529999999995</v>
      </c>
      <c r="Q15" s="23">
        <v>65.3</v>
      </c>
    </row>
    <row r="16" spans="1:19" ht="30" customHeight="1" x14ac:dyDescent="0.25">
      <c r="A16" s="3" t="s">
        <v>26</v>
      </c>
      <c r="B16" s="15" t="s">
        <v>44</v>
      </c>
      <c r="C16" s="16" t="s">
        <v>27</v>
      </c>
      <c r="D16" s="134">
        <v>0</v>
      </c>
      <c r="E16" s="135">
        <v>0</v>
      </c>
      <c r="F16" s="135">
        <v>0</v>
      </c>
      <c r="G16" s="135">
        <v>0</v>
      </c>
      <c r="H16" s="185">
        <v>0.3</v>
      </c>
      <c r="I16" s="189">
        <v>1.34</v>
      </c>
      <c r="J16" s="136">
        <v>1.34</v>
      </c>
      <c r="K16" s="136">
        <v>1.34</v>
      </c>
      <c r="L16" s="136">
        <v>1.34</v>
      </c>
      <c r="M16" s="136">
        <v>1.34</v>
      </c>
      <c r="N16" s="136">
        <v>1.34</v>
      </c>
      <c r="O16" s="136">
        <v>1.34</v>
      </c>
      <c r="P16" s="68">
        <f t="shared" si="11"/>
        <v>9.68</v>
      </c>
      <c r="Q16" s="116"/>
    </row>
    <row r="17" spans="1:18" s="8" customFormat="1" ht="45" x14ac:dyDescent="0.25">
      <c r="A17" s="7" t="s">
        <v>22</v>
      </c>
      <c r="B17" s="12" t="s">
        <v>43</v>
      </c>
      <c r="C17" s="17" t="s">
        <v>27</v>
      </c>
      <c r="D17" s="76">
        <f>D18+D19+D20</f>
        <v>742.9</v>
      </c>
      <c r="E17" s="71">
        <f t="shared" ref="E17:H17" si="12">E18+E19+E20</f>
        <v>728.6</v>
      </c>
      <c r="F17" s="71">
        <f t="shared" si="12"/>
        <v>881.8</v>
      </c>
      <c r="G17" s="71">
        <f t="shared" si="12"/>
        <v>940.2</v>
      </c>
      <c r="H17" s="184">
        <f t="shared" si="12"/>
        <v>1184.86373</v>
      </c>
      <c r="I17" s="188">
        <f t="shared" ref="I17" si="13">I18+I19+I20</f>
        <v>1192.46</v>
      </c>
      <c r="J17" s="53">
        <f>J18+J19+J20</f>
        <v>1271.46</v>
      </c>
      <c r="K17" s="53">
        <f t="shared" ref="K17:O17" si="14">K18+K19+K20</f>
        <v>1311.46</v>
      </c>
      <c r="L17" s="53">
        <f t="shared" si="14"/>
        <v>1311.46</v>
      </c>
      <c r="M17" s="53">
        <f t="shared" si="14"/>
        <v>1311.46</v>
      </c>
      <c r="N17" s="53">
        <f t="shared" si="14"/>
        <v>1311.46</v>
      </c>
      <c r="O17" s="53">
        <f t="shared" si="14"/>
        <v>1311.46</v>
      </c>
      <c r="P17" s="68">
        <f t="shared" si="11"/>
        <v>13499.583729999998</v>
      </c>
      <c r="R17" s="36"/>
    </row>
    <row r="18" spans="1:18" ht="45" x14ac:dyDescent="0.25">
      <c r="A18" s="3" t="s">
        <v>26</v>
      </c>
      <c r="B18" s="15" t="s">
        <v>23</v>
      </c>
      <c r="C18" s="16" t="s">
        <v>27</v>
      </c>
      <c r="D18" s="134">
        <v>567.29999999999995</v>
      </c>
      <c r="E18" s="135">
        <v>611.4</v>
      </c>
      <c r="F18" s="135">
        <v>670.8</v>
      </c>
      <c r="G18" s="135">
        <v>766.7</v>
      </c>
      <c r="H18" s="185">
        <v>944.7</v>
      </c>
      <c r="I18" s="189">
        <v>1042.8</v>
      </c>
      <c r="J18" s="136">
        <v>1042.8</v>
      </c>
      <c r="K18" s="136">
        <v>1042.8</v>
      </c>
      <c r="L18" s="136">
        <v>1042.8</v>
      </c>
      <c r="M18" s="136">
        <v>1042.8</v>
      </c>
      <c r="N18" s="136">
        <v>1042.8</v>
      </c>
      <c r="O18" s="136">
        <v>1042.8</v>
      </c>
      <c r="P18" s="68">
        <f>SUM(D18:O18)</f>
        <v>10860.499999999998</v>
      </c>
    </row>
    <row r="19" spans="1:18" ht="30" x14ac:dyDescent="0.25">
      <c r="A19" s="3" t="s">
        <v>26</v>
      </c>
      <c r="B19" s="15" t="s">
        <v>25</v>
      </c>
      <c r="C19" s="16" t="s">
        <v>27</v>
      </c>
      <c r="D19" s="134">
        <v>174.1</v>
      </c>
      <c r="E19" s="135">
        <v>115.7</v>
      </c>
      <c r="F19" s="135">
        <v>209.5</v>
      </c>
      <c r="G19" s="135">
        <v>172</v>
      </c>
      <c r="H19" s="185">
        <v>238.70773</v>
      </c>
      <c r="I19" s="189">
        <v>148.16</v>
      </c>
      <c r="J19" s="136">
        <v>227.16</v>
      </c>
      <c r="K19" s="136">
        <v>267.16000000000003</v>
      </c>
      <c r="L19" s="136">
        <v>267.16000000000003</v>
      </c>
      <c r="M19" s="136">
        <v>267.16000000000003</v>
      </c>
      <c r="N19" s="136">
        <v>267.16000000000003</v>
      </c>
      <c r="O19" s="136">
        <v>267.16000000000003</v>
      </c>
      <c r="P19" s="68">
        <f t="shared" ref="P19:P44" si="15">SUM(D19:O19)</f>
        <v>2621.1277299999997</v>
      </c>
    </row>
    <row r="20" spans="1:18" ht="30" x14ac:dyDescent="0.25">
      <c r="A20" s="3" t="s">
        <v>26</v>
      </c>
      <c r="B20" s="18" t="s">
        <v>11</v>
      </c>
      <c r="C20" s="16" t="s">
        <v>27</v>
      </c>
      <c r="D20" s="134">
        <v>1.5</v>
      </c>
      <c r="E20" s="135">
        <v>1.5</v>
      </c>
      <c r="F20" s="135">
        <v>1.5</v>
      </c>
      <c r="G20" s="135">
        <v>1.5</v>
      </c>
      <c r="H20" s="185">
        <v>1.456</v>
      </c>
      <c r="I20" s="189">
        <v>1.5</v>
      </c>
      <c r="J20" s="136">
        <v>1.5</v>
      </c>
      <c r="K20" s="136">
        <v>1.5</v>
      </c>
      <c r="L20" s="136">
        <v>1.5</v>
      </c>
      <c r="M20" s="136">
        <v>1.5</v>
      </c>
      <c r="N20" s="136">
        <v>1.5</v>
      </c>
      <c r="O20" s="136">
        <v>1.5</v>
      </c>
      <c r="P20" s="68">
        <f t="shared" si="15"/>
        <v>17.956</v>
      </c>
    </row>
    <row r="21" spans="1:18" s="8" customFormat="1" ht="30" x14ac:dyDescent="0.25">
      <c r="A21" s="7" t="s">
        <v>22</v>
      </c>
      <c r="B21" s="12" t="s">
        <v>6</v>
      </c>
      <c r="C21" s="17" t="s">
        <v>27</v>
      </c>
      <c r="D21" s="76">
        <f>D22+D23</f>
        <v>478.08677</v>
      </c>
      <c r="E21" s="83">
        <f t="shared" ref="E21:O21" si="16">E22+E23</f>
        <v>308.50800000000004</v>
      </c>
      <c r="F21" s="71">
        <f t="shared" si="16"/>
        <v>405.5</v>
      </c>
      <c r="G21" s="71">
        <f t="shared" si="16"/>
        <v>1180.5</v>
      </c>
      <c r="H21" s="184">
        <f t="shared" si="16"/>
        <v>769.55700000000002</v>
      </c>
      <c r="I21" s="188">
        <f t="shared" ref="I21" si="17">I22+I23</f>
        <v>566.02909999999997</v>
      </c>
      <c r="J21" s="53">
        <f t="shared" si="16"/>
        <v>333</v>
      </c>
      <c r="K21" s="53">
        <f t="shared" si="16"/>
        <v>317.5</v>
      </c>
      <c r="L21" s="53">
        <f t="shared" si="16"/>
        <v>317.5</v>
      </c>
      <c r="M21" s="53">
        <f t="shared" si="16"/>
        <v>317.5</v>
      </c>
      <c r="N21" s="53">
        <f t="shared" si="16"/>
        <v>317.5</v>
      </c>
      <c r="O21" s="53">
        <f t="shared" si="16"/>
        <v>317.5</v>
      </c>
      <c r="P21" s="68">
        <f t="shared" si="15"/>
        <v>5628.6808700000001</v>
      </c>
      <c r="R21" s="36"/>
    </row>
    <row r="22" spans="1:18" s="8" customFormat="1" ht="30" x14ac:dyDescent="0.25">
      <c r="A22" s="3" t="s">
        <v>26</v>
      </c>
      <c r="B22" s="15" t="s">
        <v>25</v>
      </c>
      <c r="C22" s="16" t="s">
        <v>27</v>
      </c>
      <c r="D22" s="134">
        <v>310.18677000000002</v>
      </c>
      <c r="E22" s="137">
        <v>156.458</v>
      </c>
      <c r="F22" s="135">
        <v>176.78</v>
      </c>
      <c r="G22" s="135">
        <v>498.1</v>
      </c>
      <c r="H22" s="185">
        <v>135.03443999999999</v>
      </c>
      <c r="I22" s="189">
        <v>210.5</v>
      </c>
      <c r="J22" s="136">
        <v>333</v>
      </c>
      <c r="K22" s="136">
        <v>317.5</v>
      </c>
      <c r="L22" s="136">
        <v>317.5</v>
      </c>
      <c r="M22" s="136">
        <v>317.5</v>
      </c>
      <c r="N22" s="136">
        <v>317.5</v>
      </c>
      <c r="O22" s="136">
        <v>317.5</v>
      </c>
      <c r="P22" s="68">
        <f t="shared" si="15"/>
        <v>3407.5592099999999</v>
      </c>
      <c r="Q22" s="8">
        <v>25</v>
      </c>
      <c r="R22" s="36"/>
    </row>
    <row r="23" spans="1:18" s="8" customFormat="1" ht="30" x14ac:dyDescent="0.25">
      <c r="A23" s="3" t="s">
        <v>26</v>
      </c>
      <c r="B23" s="18" t="s">
        <v>11</v>
      </c>
      <c r="C23" s="16" t="s">
        <v>27</v>
      </c>
      <c r="D23" s="134">
        <v>167.9</v>
      </c>
      <c r="E23" s="137">
        <v>152.05000000000001</v>
      </c>
      <c r="F23" s="135">
        <v>228.72</v>
      </c>
      <c r="G23" s="135">
        <v>682.4</v>
      </c>
      <c r="H23" s="185">
        <v>634.52256</v>
      </c>
      <c r="I23" s="189">
        <v>355.52910000000003</v>
      </c>
      <c r="J23" s="136">
        <v>0</v>
      </c>
      <c r="K23" s="136">
        <v>0</v>
      </c>
      <c r="L23" s="136">
        <v>0</v>
      </c>
      <c r="M23" s="136">
        <v>0</v>
      </c>
      <c r="N23" s="136">
        <v>0</v>
      </c>
      <c r="O23" s="136">
        <v>0</v>
      </c>
      <c r="P23" s="68">
        <f t="shared" si="15"/>
        <v>2221.1216600000002</v>
      </c>
      <c r="Q23" s="8">
        <v>-100</v>
      </c>
      <c r="R23" s="36"/>
    </row>
    <row r="24" spans="1:18" s="8" customFormat="1" ht="45" x14ac:dyDescent="0.25">
      <c r="A24" s="7" t="s">
        <v>22</v>
      </c>
      <c r="B24" s="12" t="s">
        <v>42</v>
      </c>
      <c r="C24" s="13" t="s">
        <v>27</v>
      </c>
      <c r="D24" s="76">
        <f>D25+D26</f>
        <v>0</v>
      </c>
      <c r="E24" s="76">
        <f>E25+E26</f>
        <v>22.5</v>
      </c>
      <c r="F24" s="76">
        <f t="shared" ref="F24:O24" si="18">F25+F26</f>
        <v>0</v>
      </c>
      <c r="G24" s="76">
        <f t="shared" si="18"/>
        <v>0</v>
      </c>
      <c r="H24" s="184">
        <f t="shared" si="18"/>
        <v>0</v>
      </c>
      <c r="I24" s="188">
        <f t="shared" ref="I24" si="19">I25+I26</f>
        <v>0</v>
      </c>
      <c r="J24" s="76">
        <f t="shared" si="18"/>
        <v>0</v>
      </c>
      <c r="K24" s="76">
        <f t="shared" si="18"/>
        <v>0</v>
      </c>
      <c r="L24" s="76">
        <f t="shared" si="18"/>
        <v>0</v>
      </c>
      <c r="M24" s="76">
        <f t="shared" si="18"/>
        <v>0</v>
      </c>
      <c r="N24" s="76">
        <f t="shared" si="18"/>
        <v>0</v>
      </c>
      <c r="O24" s="76">
        <f t="shared" si="18"/>
        <v>0</v>
      </c>
      <c r="P24" s="68">
        <f t="shared" si="15"/>
        <v>22.5</v>
      </c>
      <c r="R24" s="36"/>
    </row>
    <row r="25" spans="1:18" s="8" customFormat="1" ht="30" x14ac:dyDescent="0.25">
      <c r="A25" s="3" t="s">
        <v>26</v>
      </c>
      <c r="B25" s="15" t="s">
        <v>25</v>
      </c>
      <c r="C25" s="16" t="s">
        <v>27</v>
      </c>
      <c r="D25" s="134">
        <v>0</v>
      </c>
      <c r="E25" s="135">
        <v>0</v>
      </c>
      <c r="F25" s="135">
        <v>0</v>
      </c>
      <c r="G25" s="135">
        <v>0</v>
      </c>
      <c r="H25" s="185">
        <v>0</v>
      </c>
      <c r="I25" s="189">
        <v>0</v>
      </c>
      <c r="J25" s="136">
        <v>0</v>
      </c>
      <c r="K25" s="136">
        <v>0</v>
      </c>
      <c r="L25" s="136">
        <v>0</v>
      </c>
      <c r="M25" s="136">
        <v>0</v>
      </c>
      <c r="N25" s="136">
        <v>0</v>
      </c>
      <c r="O25" s="136">
        <v>0</v>
      </c>
      <c r="P25" s="68">
        <f t="shared" si="15"/>
        <v>0</v>
      </c>
      <c r="R25" s="36"/>
    </row>
    <row r="26" spans="1:18" s="8" customFormat="1" ht="30" x14ac:dyDescent="0.25">
      <c r="A26" s="3" t="s">
        <v>26</v>
      </c>
      <c r="B26" s="18" t="s">
        <v>11</v>
      </c>
      <c r="C26" s="16" t="s">
        <v>27</v>
      </c>
      <c r="D26" s="134">
        <v>0</v>
      </c>
      <c r="E26" s="135">
        <v>22.5</v>
      </c>
      <c r="F26" s="135">
        <v>0</v>
      </c>
      <c r="G26" s="135">
        <v>0</v>
      </c>
      <c r="H26" s="185">
        <v>0</v>
      </c>
      <c r="I26" s="189">
        <v>0</v>
      </c>
      <c r="J26" s="136">
        <v>0</v>
      </c>
      <c r="K26" s="136">
        <v>0</v>
      </c>
      <c r="L26" s="136">
        <v>0</v>
      </c>
      <c r="M26" s="136">
        <v>0</v>
      </c>
      <c r="N26" s="136">
        <v>0</v>
      </c>
      <c r="O26" s="136">
        <v>0</v>
      </c>
      <c r="P26" s="68">
        <f t="shared" si="15"/>
        <v>22.5</v>
      </c>
      <c r="R26" s="36"/>
    </row>
    <row r="27" spans="1:18" s="8" customFormat="1" ht="29.25" x14ac:dyDescent="0.25">
      <c r="A27" s="7" t="s">
        <v>22</v>
      </c>
      <c r="B27" s="19" t="s">
        <v>35</v>
      </c>
      <c r="C27" s="11" t="s">
        <v>27</v>
      </c>
      <c r="D27" s="76">
        <f>D28</f>
        <v>0</v>
      </c>
      <c r="E27" s="71">
        <f t="shared" ref="E27:G27" si="20">E28</f>
        <v>0</v>
      </c>
      <c r="F27" s="71">
        <f t="shared" si="20"/>
        <v>0</v>
      </c>
      <c r="G27" s="71">
        <f t="shared" si="20"/>
        <v>0</v>
      </c>
      <c r="H27" s="184">
        <f>H28</f>
        <v>0</v>
      </c>
      <c r="I27" s="188">
        <f>I28</f>
        <v>0</v>
      </c>
      <c r="J27" s="53">
        <f>J28</f>
        <v>286</v>
      </c>
      <c r="K27" s="53">
        <f t="shared" ref="K27:O27" si="21">K28</f>
        <v>599</v>
      </c>
      <c r="L27" s="53">
        <f t="shared" si="21"/>
        <v>599</v>
      </c>
      <c r="M27" s="53">
        <f t="shared" si="21"/>
        <v>599</v>
      </c>
      <c r="N27" s="53">
        <f t="shared" si="21"/>
        <v>599</v>
      </c>
      <c r="O27" s="53">
        <f t="shared" si="21"/>
        <v>599</v>
      </c>
      <c r="P27" s="68">
        <f t="shared" si="15"/>
        <v>3281</v>
      </c>
      <c r="R27" s="36"/>
    </row>
    <row r="28" spans="1:18" s="8" customFormat="1" ht="30" x14ac:dyDescent="0.25">
      <c r="A28" s="3" t="s">
        <v>26</v>
      </c>
      <c r="B28" s="20" t="s">
        <v>11</v>
      </c>
      <c r="C28" s="16" t="s">
        <v>27</v>
      </c>
      <c r="D28" s="134">
        <v>0</v>
      </c>
      <c r="E28" s="135">
        <v>0</v>
      </c>
      <c r="F28" s="135">
        <v>0</v>
      </c>
      <c r="G28" s="135">
        <v>0</v>
      </c>
      <c r="H28" s="185">
        <v>0</v>
      </c>
      <c r="I28" s="189">
        <v>0</v>
      </c>
      <c r="J28" s="135">
        <v>286</v>
      </c>
      <c r="K28" s="135">
        <v>599</v>
      </c>
      <c r="L28" s="135">
        <v>599</v>
      </c>
      <c r="M28" s="135">
        <v>599</v>
      </c>
      <c r="N28" s="135">
        <v>599</v>
      </c>
      <c r="O28" s="135">
        <v>599</v>
      </c>
      <c r="P28" s="68">
        <f t="shared" si="15"/>
        <v>3281</v>
      </c>
      <c r="R28" s="36"/>
    </row>
    <row r="29" spans="1:18" s="8" customFormat="1" ht="30" x14ac:dyDescent="0.25">
      <c r="A29" s="7" t="s">
        <v>22</v>
      </c>
      <c r="B29" s="12" t="s">
        <v>7</v>
      </c>
      <c r="C29" s="17" t="s">
        <v>27</v>
      </c>
      <c r="D29" s="76">
        <f>D30</f>
        <v>0</v>
      </c>
      <c r="E29" s="71">
        <f t="shared" ref="E29:O31" si="22">E30</f>
        <v>10</v>
      </c>
      <c r="F29" s="71">
        <f t="shared" si="22"/>
        <v>20</v>
      </c>
      <c r="G29" s="71">
        <f t="shared" si="22"/>
        <v>20</v>
      </c>
      <c r="H29" s="184">
        <f t="shared" si="22"/>
        <v>0</v>
      </c>
      <c r="I29" s="188">
        <f t="shared" si="22"/>
        <v>20</v>
      </c>
      <c r="J29" s="53">
        <f t="shared" si="22"/>
        <v>20</v>
      </c>
      <c r="K29" s="53">
        <f t="shared" si="22"/>
        <v>20</v>
      </c>
      <c r="L29" s="53">
        <f t="shared" si="22"/>
        <v>20</v>
      </c>
      <c r="M29" s="53">
        <f t="shared" si="22"/>
        <v>20</v>
      </c>
      <c r="N29" s="53">
        <f t="shared" si="22"/>
        <v>20</v>
      </c>
      <c r="O29" s="53">
        <f t="shared" si="22"/>
        <v>20</v>
      </c>
      <c r="P29" s="68">
        <f t="shared" si="15"/>
        <v>190</v>
      </c>
      <c r="R29" s="36"/>
    </row>
    <row r="30" spans="1:18" s="8" customFormat="1" ht="30" x14ac:dyDescent="0.25">
      <c r="A30" s="3" t="s">
        <v>26</v>
      </c>
      <c r="B30" s="18" t="s">
        <v>11</v>
      </c>
      <c r="C30" s="16" t="s">
        <v>27</v>
      </c>
      <c r="D30" s="134">
        <v>0</v>
      </c>
      <c r="E30" s="135">
        <v>10</v>
      </c>
      <c r="F30" s="135">
        <v>20</v>
      </c>
      <c r="G30" s="135">
        <v>20</v>
      </c>
      <c r="H30" s="185">
        <v>0</v>
      </c>
      <c r="I30" s="189">
        <v>20</v>
      </c>
      <c r="J30" s="136">
        <v>20</v>
      </c>
      <c r="K30" s="136">
        <v>20</v>
      </c>
      <c r="L30" s="136">
        <v>20</v>
      </c>
      <c r="M30" s="136">
        <v>20</v>
      </c>
      <c r="N30" s="136">
        <v>20</v>
      </c>
      <c r="O30" s="136">
        <v>20</v>
      </c>
      <c r="P30" s="68">
        <f t="shared" si="15"/>
        <v>190</v>
      </c>
      <c r="R30" s="36"/>
    </row>
    <row r="31" spans="1:18" s="8" customFormat="1" ht="40.5" customHeight="1" x14ac:dyDescent="0.25">
      <c r="A31" s="7" t="s">
        <v>22</v>
      </c>
      <c r="B31" s="12" t="s">
        <v>39</v>
      </c>
      <c r="C31" s="17" t="s">
        <v>27</v>
      </c>
      <c r="D31" s="76">
        <f>D32</f>
        <v>0</v>
      </c>
      <c r="E31" s="71">
        <f t="shared" si="22"/>
        <v>0</v>
      </c>
      <c r="F31" s="71">
        <f t="shared" si="22"/>
        <v>0</v>
      </c>
      <c r="G31" s="71">
        <f t="shared" si="22"/>
        <v>150</v>
      </c>
      <c r="H31" s="184">
        <f t="shared" si="22"/>
        <v>0</v>
      </c>
      <c r="I31" s="188">
        <f t="shared" si="22"/>
        <v>0</v>
      </c>
      <c r="J31" s="53">
        <f t="shared" si="22"/>
        <v>0</v>
      </c>
      <c r="K31" s="53">
        <f t="shared" si="22"/>
        <v>0</v>
      </c>
      <c r="L31" s="53">
        <f t="shared" si="22"/>
        <v>0</v>
      </c>
      <c r="M31" s="53">
        <f t="shared" si="22"/>
        <v>0</v>
      </c>
      <c r="N31" s="53">
        <f t="shared" si="22"/>
        <v>0</v>
      </c>
      <c r="O31" s="53">
        <f t="shared" si="22"/>
        <v>0</v>
      </c>
      <c r="P31" s="68">
        <f t="shared" si="15"/>
        <v>150</v>
      </c>
      <c r="R31" s="36"/>
    </row>
    <row r="32" spans="1:18" s="8" customFormat="1" ht="27.75" customHeight="1" x14ac:dyDescent="0.25">
      <c r="A32" s="3" t="s">
        <v>26</v>
      </c>
      <c r="B32" s="18" t="s">
        <v>11</v>
      </c>
      <c r="C32" s="16" t="s">
        <v>27</v>
      </c>
      <c r="D32" s="134">
        <v>0</v>
      </c>
      <c r="E32" s="135">
        <v>0</v>
      </c>
      <c r="F32" s="135">
        <v>0</v>
      </c>
      <c r="G32" s="135">
        <v>150</v>
      </c>
      <c r="H32" s="185">
        <v>0</v>
      </c>
      <c r="I32" s="189">
        <v>0</v>
      </c>
      <c r="J32" s="136">
        <v>0</v>
      </c>
      <c r="K32" s="136">
        <v>0</v>
      </c>
      <c r="L32" s="136">
        <v>0</v>
      </c>
      <c r="M32" s="136">
        <v>0</v>
      </c>
      <c r="N32" s="136">
        <v>0</v>
      </c>
      <c r="O32" s="136">
        <v>0</v>
      </c>
      <c r="P32" s="68">
        <f t="shared" si="15"/>
        <v>150</v>
      </c>
      <c r="R32" s="36"/>
    </row>
    <row r="33" spans="1:18" s="8" customFormat="1" ht="43.5" x14ac:dyDescent="0.25">
      <c r="A33" s="7" t="s">
        <v>22</v>
      </c>
      <c r="B33" s="44" t="s">
        <v>40</v>
      </c>
      <c r="C33" s="11" t="s">
        <v>27</v>
      </c>
      <c r="D33" s="76">
        <f>D35</f>
        <v>10</v>
      </c>
      <c r="E33" s="71">
        <f>E34+E35</f>
        <v>8.52</v>
      </c>
      <c r="F33" s="71">
        <f t="shared" ref="F33:O33" si="23">F34+F35</f>
        <v>4.0999999999999996</v>
      </c>
      <c r="G33" s="71">
        <f t="shared" si="23"/>
        <v>0</v>
      </c>
      <c r="H33" s="184">
        <f t="shared" si="23"/>
        <v>0</v>
      </c>
      <c r="I33" s="188">
        <f t="shared" ref="I33" si="24">I34+I35</f>
        <v>0</v>
      </c>
      <c r="J33" s="53">
        <f t="shared" si="23"/>
        <v>0</v>
      </c>
      <c r="K33" s="53">
        <f t="shared" si="23"/>
        <v>0</v>
      </c>
      <c r="L33" s="53">
        <f t="shared" si="23"/>
        <v>0</v>
      </c>
      <c r="M33" s="53">
        <f t="shared" si="23"/>
        <v>0</v>
      </c>
      <c r="N33" s="53">
        <f t="shared" si="23"/>
        <v>0</v>
      </c>
      <c r="O33" s="53">
        <f t="shared" si="23"/>
        <v>0</v>
      </c>
      <c r="P33" s="68">
        <f t="shared" si="15"/>
        <v>22.619999999999997</v>
      </c>
      <c r="R33" s="36"/>
    </row>
    <row r="34" spans="1:18" s="8" customFormat="1" ht="48" hidden="1" customHeight="1" x14ac:dyDescent="0.25">
      <c r="A34" s="3" t="s">
        <v>26</v>
      </c>
      <c r="B34" s="15" t="s">
        <v>23</v>
      </c>
      <c r="C34" s="16" t="s">
        <v>27</v>
      </c>
      <c r="D34" s="77">
        <v>0</v>
      </c>
      <c r="E34" s="58">
        <v>0</v>
      </c>
      <c r="F34" s="58">
        <v>0</v>
      </c>
      <c r="G34" s="58">
        <v>0</v>
      </c>
      <c r="H34" s="186">
        <v>0</v>
      </c>
      <c r="I34" s="202"/>
      <c r="J34" s="54"/>
      <c r="K34" s="54"/>
      <c r="L34" s="54"/>
      <c r="M34" s="54"/>
      <c r="N34" s="54"/>
      <c r="O34" s="54"/>
      <c r="P34" s="68">
        <f t="shared" si="15"/>
        <v>0</v>
      </c>
      <c r="R34" s="36"/>
    </row>
    <row r="35" spans="1:18" s="8" customFormat="1" ht="48" customHeight="1" x14ac:dyDescent="0.25">
      <c r="A35" s="3" t="s">
        <v>26</v>
      </c>
      <c r="B35" s="15" t="s">
        <v>25</v>
      </c>
      <c r="C35" s="16" t="s">
        <v>27</v>
      </c>
      <c r="D35" s="134">
        <v>10</v>
      </c>
      <c r="E35" s="135">
        <v>8.52</v>
      </c>
      <c r="F35" s="135">
        <v>4.0999999999999996</v>
      </c>
      <c r="G35" s="135">
        <v>0</v>
      </c>
      <c r="H35" s="185">
        <v>0</v>
      </c>
      <c r="I35" s="189">
        <v>0</v>
      </c>
      <c r="J35" s="136">
        <v>0</v>
      </c>
      <c r="K35" s="136">
        <v>0</v>
      </c>
      <c r="L35" s="136">
        <v>0</v>
      </c>
      <c r="M35" s="136">
        <v>0</v>
      </c>
      <c r="N35" s="136">
        <v>0</v>
      </c>
      <c r="O35" s="136">
        <v>0</v>
      </c>
      <c r="P35" s="68">
        <f t="shared" si="15"/>
        <v>22.619999999999997</v>
      </c>
      <c r="R35" s="36"/>
    </row>
    <row r="36" spans="1:18" s="8" customFormat="1" ht="30" x14ac:dyDescent="0.25">
      <c r="A36" s="7" t="s">
        <v>22</v>
      </c>
      <c r="B36" s="12" t="s">
        <v>9</v>
      </c>
      <c r="C36" s="16" t="s">
        <v>27</v>
      </c>
      <c r="D36" s="76">
        <f>D37</f>
        <v>605.6</v>
      </c>
      <c r="E36" s="71">
        <f>E37</f>
        <v>588.9</v>
      </c>
      <c r="F36" s="71">
        <f t="shared" ref="F36:O36" si="25">F37</f>
        <v>786.8</v>
      </c>
      <c r="G36" s="71">
        <f t="shared" si="25"/>
        <v>705.7</v>
      </c>
      <c r="H36" s="184">
        <f t="shared" si="25"/>
        <v>859.85311999999999</v>
      </c>
      <c r="I36" s="188">
        <f t="shared" si="25"/>
        <v>853.52711999999997</v>
      </c>
      <c r="J36" s="71">
        <f t="shared" si="25"/>
        <v>853.5</v>
      </c>
      <c r="K36" s="71">
        <f t="shared" si="25"/>
        <v>853.5</v>
      </c>
      <c r="L36" s="71">
        <f t="shared" si="25"/>
        <v>853.5</v>
      </c>
      <c r="M36" s="71">
        <f t="shared" si="25"/>
        <v>853.5</v>
      </c>
      <c r="N36" s="71">
        <f t="shared" si="25"/>
        <v>853.5</v>
      </c>
      <c r="O36" s="71">
        <f t="shared" si="25"/>
        <v>853.5</v>
      </c>
      <c r="P36" s="68">
        <f t="shared" si="15"/>
        <v>9521.3802399999986</v>
      </c>
      <c r="R36" s="36"/>
    </row>
    <row r="37" spans="1:18" s="8" customFormat="1" ht="45" x14ac:dyDescent="0.25">
      <c r="A37" s="3" t="s">
        <v>26</v>
      </c>
      <c r="B37" s="1" t="s">
        <v>24</v>
      </c>
      <c r="C37" s="16" t="s">
        <v>27</v>
      </c>
      <c r="D37" s="134">
        <v>605.6</v>
      </c>
      <c r="E37" s="135">
        <v>588.9</v>
      </c>
      <c r="F37" s="135">
        <v>786.8</v>
      </c>
      <c r="G37" s="135">
        <v>705.7</v>
      </c>
      <c r="H37" s="185">
        <v>859.85311999999999</v>
      </c>
      <c r="I37" s="189">
        <v>853.52711999999997</v>
      </c>
      <c r="J37" s="136">
        <v>853.5</v>
      </c>
      <c r="K37" s="136">
        <v>853.5</v>
      </c>
      <c r="L37" s="136">
        <v>853.5</v>
      </c>
      <c r="M37" s="136">
        <v>853.5</v>
      </c>
      <c r="N37" s="136">
        <v>853.5</v>
      </c>
      <c r="O37" s="136">
        <v>853.5</v>
      </c>
      <c r="P37" s="68">
        <f t="shared" si="15"/>
        <v>9521.3802399999986</v>
      </c>
      <c r="R37" s="36"/>
    </row>
    <row r="38" spans="1:18" s="8" customFormat="1" ht="30" hidden="1" customHeight="1" x14ac:dyDescent="0.25">
      <c r="A38" s="7" t="s">
        <v>22</v>
      </c>
      <c r="B38" s="21" t="s">
        <v>12</v>
      </c>
      <c r="C38" s="16" t="s">
        <v>27</v>
      </c>
      <c r="D38" s="76">
        <f>D39</f>
        <v>0</v>
      </c>
      <c r="E38" s="71">
        <f t="shared" ref="E38:H38" si="26">E39</f>
        <v>0</v>
      </c>
      <c r="F38" s="71">
        <f t="shared" si="26"/>
        <v>0</v>
      </c>
      <c r="G38" s="71">
        <f t="shared" si="26"/>
        <v>0</v>
      </c>
      <c r="H38" s="184">
        <f t="shared" si="26"/>
        <v>0</v>
      </c>
      <c r="I38" s="188"/>
      <c r="J38" s="53"/>
      <c r="K38" s="53"/>
      <c r="L38" s="53"/>
      <c r="M38" s="53"/>
      <c r="N38" s="53"/>
      <c r="O38" s="53"/>
      <c r="P38" s="68">
        <f t="shared" si="15"/>
        <v>0</v>
      </c>
      <c r="R38" s="36"/>
    </row>
    <row r="39" spans="1:18" s="8" customFormat="1" ht="30" hidden="1" customHeight="1" x14ac:dyDescent="0.25">
      <c r="A39" s="3" t="s">
        <v>26</v>
      </c>
      <c r="B39" s="15" t="s">
        <v>25</v>
      </c>
      <c r="C39" s="16" t="s">
        <v>27</v>
      </c>
      <c r="D39" s="77">
        <v>0</v>
      </c>
      <c r="E39" s="58">
        <v>0</v>
      </c>
      <c r="F39" s="58">
        <v>0</v>
      </c>
      <c r="G39" s="58">
        <v>0</v>
      </c>
      <c r="H39" s="186">
        <v>0</v>
      </c>
      <c r="I39" s="202"/>
      <c r="J39" s="54"/>
      <c r="K39" s="54"/>
      <c r="L39" s="54"/>
      <c r="M39" s="54"/>
      <c r="N39" s="54"/>
      <c r="O39" s="54"/>
      <c r="P39" s="68">
        <f t="shared" si="15"/>
        <v>0</v>
      </c>
      <c r="R39" s="36"/>
    </row>
    <row r="40" spans="1:18" s="8" customFormat="1" ht="45" x14ac:dyDescent="0.25">
      <c r="A40" s="7" t="s">
        <v>22</v>
      </c>
      <c r="B40" s="12" t="s">
        <v>8</v>
      </c>
      <c r="C40" s="16" t="s">
        <v>27</v>
      </c>
      <c r="D40" s="76">
        <f>D41</f>
        <v>0.7</v>
      </c>
      <c r="E40" s="71">
        <f t="shared" ref="E40:Q40" si="27">E41</f>
        <v>1.1000000000000001</v>
      </c>
      <c r="F40" s="71">
        <f t="shared" si="27"/>
        <v>3.7</v>
      </c>
      <c r="G40" s="71">
        <f t="shared" si="27"/>
        <v>2.2999999999999998</v>
      </c>
      <c r="H40" s="184">
        <f>H41</f>
        <v>1.8</v>
      </c>
      <c r="I40" s="188">
        <f>I41</f>
        <v>1.2</v>
      </c>
      <c r="J40" s="53">
        <f>J41</f>
        <v>1.2</v>
      </c>
      <c r="K40" s="53">
        <f t="shared" ref="K40:O40" si="28">K41</f>
        <v>1.2</v>
      </c>
      <c r="L40" s="53">
        <f t="shared" si="28"/>
        <v>1.2</v>
      </c>
      <c r="M40" s="53">
        <f t="shared" si="28"/>
        <v>1.2</v>
      </c>
      <c r="N40" s="53">
        <f t="shared" si="28"/>
        <v>1.2</v>
      </c>
      <c r="O40" s="53">
        <f t="shared" si="28"/>
        <v>1.2</v>
      </c>
      <c r="P40" s="68">
        <f t="shared" si="15"/>
        <v>17.999999999999996</v>
      </c>
      <c r="Q40" s="14">
        <f t="shared" si="27"/>
        <v>0</v>
      </c>
      <c r="R40" s="36"/>
    </row>
    <row r="41" spans="1:18" s="8" customFormat="1" ht="30" x14ac:dyDescent="0.25">
      <c r="A41" s="3" t="s">
        <v>26</v>
      </c>
      <c r="B41" s="15" t="s">
        <v>25</v>
      </c>
      <c r="C41" s="16" t="s">
        <v>27</v>
      </c>
      <c r="D41" s="134">
        <v>0.7</v>
      </c>
      <c r="E41" s="135">
        <v>1.1000000000000001</v>
      </c>
      <c r="F41" s="135">
        <v>3.7</v>
      </c>
      <c r="G41" s="135">
        <v>2.2999999999999998</v>
      </c>
      <c r="H41" s="185">
        <v>1.8</v>
      </c>
      <c r="I41" s="189">
        <v>1.2</v>
      </c>
      <c r="J41" s="136">
        <v>1.2</v>
      </c>
      <c r="K41" s="136">
        <v>1.2</v>
      </c>
      <c r="L41" s="136">
        <v>1.2</v>
      </c>
      <c r="M41" s="136">
        <v>1.2</v>
      </c>
      <c r="N41" s="136">
        <v>1.2</v>
      </c>
      <c r="O41" s="136">
        <v>1.2</v>
      </c>
      <c r="P41" s="68">
        <f t="shared" si="15"/>
        <v>17.999999999999996</v>
      </c>
      <c r="R41" s="36"/>
    </row>
    <row r="42" spans="1:18" s="8" customFormat="1" ht="45" x14ac:dyDescent="0.25">
      <c r="A42" s="7" t="s">
        <v>22</v>
      </c>
      <c r="B42" s="12" t="s">
        <v>10</v>
      </c>
      <c r="C42" s="16" t="s">
        <v>27</v>
      </c>
      <c r="D42" s="76">
        <f>D43+D44</f>
        <v>241</v>
      </c>
      <c r="E42" s="71">
        <f t="shared" ref="E42:O42" si="29">E43+E44</f>
        <v>262.7</v>
      </c>
      <c r="F42" s="71">
        <f t="shared" si="29"/>
        <v>272</v>
      </c>
      <c r="G42" s="71">
        <f t="shared" si="29"/>
        <v>359</v>
      </c>
      <c r="H42" s="184">
        <f t="shared" si="29"/>
        <v>399.80110000000002</v>
      </c>
      <c r="I42" s="188">
        <f t="shared" ref="I42" si="30">I43+I44</f>
        <v>390.5</v>
      </c>
      <c r="J42" s="53">
        <f t="shared" si="29"/>
        <v>428.8</v>
      </c>
      <c r="K42" s="53">
        <f t="shared" si="29"/>
        <v>470</v>
      </c>
      <c r="L42" s="53">
        <f t="shared" si="29"/>
        <v>470</v>
      </c>
      <c r="M42" s="53">
        <f t="shared" si="29"/>
        <v>470</v>
      </c>
      <c r="N42" s="53">
        <f t="shared" si="29"/>
        <v>470</v>
      </c>
      <c r="O42" s="53">
        <f t="shared" si="29"/>
        <v>470</v>
      </c>
      <c r="P42" s="68">
        <f t="shared" si="15"/>
        <v>4703.8011000000006</v>
      </c>
      <c r="R42" s="36"/>
    </row>
    <row r="43" spans="1:18" s="8" customFormat="1" ht="45" x14ac:dyDescent="0.25">
      <c r="A43" s="3" t="s">
        <v>26</v>
      </c>
      <c r="B43" s="15" t="s">
        <v>23</v>
      </c>
      <c r="C43" s="16" t="s">
        <v>27</v>
      </c>
      <c r="D43" s="134">
        <v>241</v>
      </c>
      <c r="E43" s="135">
        <v>262.7</v>
      </c>
      <c r="F43" s="135">
        <v>272</v>
      </c>
      <c r="G43" s="135">
        <v>359</v>
      </c>
      <c r="H43" s="185">
        <v>399.80110000000002</v>
      </c>
      <c r="I43" s="189">
        <v>390.5</v>
      </c>
      <c r="J43" s="136">
        <v>428.8</v>
      </c>
      <c r="K43" s="136">
        <v>470</v>
      </c>
      <c r="L43" s="136">
        <v>470</v>
      </c>
      <c r="M43" s="136">
        <v>470</v>
      </c>
      <c r="N43" s="136">
        <v>470</v>
      </c>
      <c r="O43" s="136">
        <v>470</v>
      </c>
      <c r="P43" s="68">
        <f t="shared" si="15"/>
        <v>4703.8011000000006</v>
      </c>
      <c r="R43" s="36"/>
    </row>
    <row r="44" spans="1:18" s="8" customFormat="1" ht="30" x14ac:dyDescent="0.25">
      <c r="A44" s="3" t="s">
        <v>26</v>
      </c>
      <c r="B44" s="15" t="s">
        <v>25</v>
      </c>
      <c r="C44" s="16" t="s">
        <v>27</v>
      </c>
      <c r="D44" s="134">
        <v>0</v>
      </c>
      <c r="E44" s="135">
        <v>0</v>
      </c>
      <c r="F44" s="135">
        <v>0</v>
      </c>
      <c r="G44" s="135">
        <v>0</v>
      </c>
      <c r="H44" s="185">
        <v>0</v>
      </c>
      <c r="I44" s="189">
        <v>0</v>
      </c>
      <c r="J44" s="136">
        <v>0</v>
      </c>
      <c r="K44" s="136">
        <v>0</v>
      </c>
      <c r="L44" s="136">
        <v>0</v>
      </c>
      <c r="M44" s="136">
        <v>0</v>
      </c>
      <c r="N44" s="136">
        <v>0</v>
      </c>
      <c r="O44" s="136">
        <v>0</v>
      </c>
      <c r="P44" s="68">
        <f t="shared" si="15"/>
        <v>0</v>
      </c>
      <c r="R44" s="36"/>
    </row>
  </sheetData>
  <mergeCells count="10">
    <mergeCell ref="C7:C8"/>
    <mergeCell ref="D7:P7"/>
    <mergeCell ref="A7:A8"/>
    <mergeCell ref="B7:B8"/>
    <mergeCell ref="E1:P1"/>
    <mergeCell ref="B4:F4"/>
    <mergeCell ref="B5:F5"/>
    <mergeCell ref="B6:F6"/>
    <mergeCell ref="F2:P2"/>
    <mergeCell ref="F3:P3"/>
  </mergeCells>
  <pageMargins left="0.70866141732283472" right="0.70866141732283472" top="0.74803149606299213" bottom="0.74803149606299213" header="0.31496062992125984" footer="0.31496062992125984"/>
  <pageSetup paperSize="9" scale="45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S209"/>
  <sheetViews>
    <sheetView tabSelected="1" workbookViewId="0">
      <selection activeCell="P9" sqref="P9"/>
    </sheetView>
  </sheetViews>
  <sheetFormatPr defaultRowHeight="15" x14ac:dyDescent="0.25"/>
  <cols>
    <col min="1" max="1" width="14.5703125" style="33" customWidth="1"/>
    <col min="2" max="2" width="25.85546875" style="33" customWidth="1"/>
    <col min="3" max="3" width="20.42578125" style="33" customWidth="1"/>
    <col min="4" max="4" width="12.5703125" style="42" customWidth="1"/>
    <col min="5" max="5" width="11.42578125" style="48" customWidth="1"/>
    <col min="6" max="6" width="11.28515625" style="45" customWidth="1"/>
    <col min="7" max="7" width="12.42578125" style="42" customWidth="1"/>
    <col min="8" max="9" width="12.7109375" style="179" customWidth="1"/>
    <col min="10" max="15" width="12.7109375" style="42" customWidth="1"/>
    <col min="16" max="16" width="13.85546875" style="43" customWidth="1"/>
    <col min="17" max="17" width="0" hidden="1" customWidth="1"/>
    <col min="19" max="19" width="19.140625" customWidth="1"/>
  </cols>
  <sheetData>
    <row r="1" spans="1:19" x14ac:dyDescent="0.25">
      <c r="A1" s="1"/>
      <c r="B1" s="1"/>
      <c r="C1" s="1"/>
      <c r="D1" s="38"/>
      <c r="E1" s="228" t="s">
        <v>37</v>
      </c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</row>
    <row r="2" spans="1:19" x14ac:dyDescent="0.25">
      <c r="A2" s="1"/>
      <c r="B2" s="1"/>
      <c r="C2" s="1"/>
      <c r="D2" s="38"/>
      <c r="E2" s="47"/>
      <c r="F2" s="240" t="s">
        <v>38</v>
      </c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spans="1:19" ht="33" customHeight="1" x14ac:dyDescent="0.25">
      <c r="A3" s="1"/>
      <c r="B3" s="1"/>
      <c r="C3" s="1"/>
      <c r="D3" s="38"/>
      <c r="E3" s="47"/>
      <c r="F3" s="241" t="s">
        <v>45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</row>
    <row r="4" spans="1:19" ht="36.75" customHeight="1" x14ac:dyDescent="0.25">
      <c r="A4" s="5"/>
      <c r="B4" s="229" t="s">
        <v>32</v>
      </c>
      <c r="C4" s="229"/>
      <c r="D4" s="229"/>
      <c r="E4" s="229"/>
      <c r="F4" s="229"/>
      <c r="G4" s="39"/>
      <c r="H4" s="162"/>
      <c r="I4" s="162"/>
      <c r="J4" s="39"/>
      <c r="K4" s="39"/>
      <c r="L4" s="39"/>
      <c r="M4" s="39"/>
      <c r="N4" s="39"/>
      <c r="O4" s="39"/>
      <c r="P4" s="40"/>
    </row>
    <row r="5" spans="1:19" ht="15.75" customHeight="1" x14ac:dyDescent="0.25">
      <c r="A5" s="5"/>
      <c r="B5" s="242" t="s">
        <v>33</v>
      </c>
      <c r="C5" s="242"/>
      <c r="D5" s="242"/>
      <c r="E5" s="242"/>
      <c r="F5" s="242"/>
      <c r="G5" s="242"/>
      <c r="H5" s="162"/>
      <c r="I5" s="162"/>
      <c r="J5" s="39"/>
      <c r="K5" s="39"/>
      <c r="L5" s="39"/>
      <c r="M5" s="39"/>
      <c r="N5" s="39"/>
      <c r="O5" s="39"/>
      <c r="P5" s="40"/>
    </row>
    <row r="6" spans="1:19" ht="16.5" thickBot="1" x14ac:dyDescent="0.3">
      <c r="A6" s="5"/>
      <c r="B6" s="230" t="s">
        <v>31</v>
      </c>
      <c r="C6" s="230"/>
      <c r="D6" s="230"/>
      <c r="E6" s="230"/>
      <c r="F6" s="230"/>
      <c r="G6" s="41"/>
      <c r="H6" s="163"/>
      <c r="I6" s="163"/>
      <c r="J6" s="41"/>
      <c r="K6" s="41"/>
      <c r="L6" s="41"/>
      <c r="M6" s="41"/>
      <c r="N6" s="41"/>
      <c r="O6" s="41"/>
      <c r="P6" s="40"/>
    </row>
    <row r="7" spans="1:19" ht="21.75" customHeight="1" x14ac:dyDescent="0.25">
      <c r="A7" s="231" t="s">
        <v>18</v>
      </c>
      <c r="B7" s="233" t="s">
        <v>17</v>
      </c>
      <c r="C7" s="235" t="s">
        <v>0</v>
      </c>
      <c r="D7" s="237" t="s">
        <v>34</v>
      </c>
      <c r="E7" s="237"/>
      <c r="F7" s="237"/>
      <c r="G7" s="237"/>
      <c r="H7" s="237"/>
      <c r="I7" s="238"/>
      <c r="J7" s="238"/>
      <c r="K7" s="238"/>
      <c r="L7" s="238"/>
      <c r="M7" s="238"/>
      <c r="N7" s="238"/>
      <c r="O7" s="238"/>
      <c r="P7" s="239"/>
    </row>
    <row r="8" spans="1:19" ht="45" customHeight="1" thickBot="1" x14ac:dyDescent="0.3">
      <c r="A8" s="232"/>
      <c r="B8" s="234"/>
      <c r="C8" s="236"/>
      <c r="D8" s="122">
        <v>2019</v>
      </c>
      <c r="E8" s="123">
        <v>2020</v>
      </c>
      <c r="F8" s="123">
        <v>2021</v>
      </c>
      <c r="G8" s="123">
        <v>2022</v>
      </c>
      <c r="H8" s="198">
        <v>2023</v>
      </c>
      <c r="I8" s="204">
        <v>2024</v>
      </c>
      <c r="J8" s="124">
        <v>2025</v>
      </c>
      <c r="K8" s="124">
        <v>2026</v>
      </c>
      <c r="L8" s="124">
        <v>2027</v>
      </c>
      <c r="M8" s="124">
        <v>2028</v>
      </c>
      <c r="N8" s="124">
        <v>2029</v>
      </c>
      <c r="O8" s="124">
        <v>2030</v>
      </c>
      <c r="P8" s="125" t="s">
        <v>29</v>
      </c>
    </row>
    <row r="9" spans="1:19" ht="15.75" x14ac:dyDescent="0.25">
      <c r="A9" s="224" t="s">
        <v>21</v>
      </c>
      <c r="B9" s="225" t="s">
        <v>41</v>
      </c>
      <c r="C9" s="117" t="s">
        <v>16</v>
      </c>
      <c r="D9" s="118">
        <f>D10+D11+D12+D13</f>
        <v>5395.0367699999988</v>
      </c>
      <c r="E9" s="119">
        <f>E10+E11+E12+E13</f>
        <v>5676.1279999999997</v>
      </c>
      <c r="F9" s="120">
        <f t="shared" ref="F9:O9" si="0">F10+F11+F12+F13</f>
        <v>6469.3</v>
      </c>
      <c r="G9" s="120">
        <f t="shared" si="0"/>
        <v>7699.7</v>
      </c>
      <c r="H9" s="164">
        <f>H10+H11+H12+H13</f>
        <v>8455.4967900000011</v>
      </c>
      <c r="I9" s="195">
        <f>I10+I11+I12+I13</f>
        <v>8293.8562199999997</v>
      </c>
      <c r="J9" s="121">
        <f t="shared" si="0"/>
        <v>8385.7000000000007</v>
      </c>
      <c r="K9" s="121">
        <f t="shared" si="0"/>
        <v>8765.7000000000007</v>
      </c>
      <c r="L9" s="121">
        <f t="shared" si="0"/>
        <v>8765.7000000000007</v>
      </c>
      <c r="M9" s="121">
        <f t="shared" si="0"/>
        <v>8765.7000000000007</v>
      </c>
      <c r="N9" s="121">
        <f t="shared" si="0"/>
        <v>8765.7000000000007</v>
      </c>
      <c r="O9" s="121">
        <f t="shared" si="0"/>
        <v>8765.7000000000007</v>
      </c>
      <c r="P9" s="87">
        <f t="shared" ref="P9:P40" si="1">SUM(D9:O9)</f>
        <v>94203.717779999992</v>
      </c>
      <c r="Q9" s="26">
        <f>SUM(D9:P9)</f>
        <v>188407.43555999998</v>
      </c>
      <c r="S9" s="57"/>
    </row>
    <row r="10" spans="1:19" ht="31.5" x14ac:dyDescent="0.25">
      <c r="A10" s="224"/>
      <c r="B10" s="225"/>
      <c r="C10" s="10" t="s">
        <v>15</v>
      </c>
      <c r="D10" s="79">
        <f>D113+D118</f>
        <v>241</v>
      </c>
      <c r="E10" s="84">
        <f>E113+E118</f>
        <v>262.7</v>
      </c>
      <c r="F10" s="72">
        <f t="shared" ref="F10:O10" si="2">F113+F118</f>
        <v>272</v>
      </c>
      <c r="G10" s="72">
        <f t="shared" si="2"/>
        <v>317.5</v>
      </c>
      <c r="H10" s="165">
        <f>H113+H118+H16+H27</f>
        <v>433.83380000000005</v>
      </c>
      <c r="I10" s="194">
        <f t="shared" ref="I10" si="3">I113+I118</f>
        <v>390.5</v>
      </c>
      <c r="J10" s="60">
        <f t="shared" si="2"/>
        <v>428.8</v>
      </c>
      <c r="K10" s="60">
        <f t="shared" si="2"/>
        <v>470</v>
      </c>
      <c r="L10" s="60">
        <f t="shared" si="2"/>
        <v>470</v>
      </c>
      <c r="M10" s="60">
        <f t="shared" si="2"/>
        <v>470</v>
      </c>
      <c r="N10" s="60">
        <f t="shared" si="2"/>
        <v>470</v>
      </c>
      <c r="O10" s="60">
        <f t="shared" si="2"/>
        <v>470</v>
      </c>
      <c r="P10" s="87">
        <f t="shared" si="1"/>
        <v>4696.3338000000003</v>
      </c>
      <c r="S10" s="57"/>
    </row>
    <row r="11" spans="1:19" ht="15.75" x14ac:dyDescent="0.25">
      <c r="A11" s="224"/>
      <c r="B11" s="225"/>
      <c r="C11" s="10" t="s">
        <v>14</v>
      </c>
      <c r="D11" s="79">
        <f>D106</f>
        <v>0.7</v>
      </c>
      <c r="E11" s="84">
        <f>E96+E108</f>
        <v>9.52</v>
      </c>
      <c r="F11" s="84">
        <f>F96+F108</f>
        <v>7.7</v>
      </c>
      <c r="G11" s="84">
        <f t="shared" ref="G11:O11" si="4">G96+G108</f>
        <v>2.2999999999999998</v>
      </c>
      <c r="H11" s="165">
        <f t="shared" si="4"/>
        <v>1.8</v>
      </c>
      <c r="I11" s="194">
        <f t="shared" ref="I11" si="5">I96+I108</f>
        <v>1.2</v>
      </c>
      <c r="J11" s="84">
        <f t="shared" si="4"/>
        <v>1.2</v>
      </c>
      <c r="K11" s="84">
        <f t="shared" si="4"/>
        <v>1.2</v>
      </c>
      <c r="L11" s="84">
        <f t="shared" si="4"/>
        <v>1.2</v>
      </c>
      <c r="M11" s="84">
        <f t="shared" si="4"/>
        <v>1.2</v>
      </c>
      <c r="N11" s="84">
        <f t="shared" si="4"/>
        <v>1.2</v>
      </c>
      <c r="O11" s="84">
        <f t="shared" si="4"/>
        <v>1.2</v>
      </c>
      <c r="P11" s="87">
        <f t="shared" si="1"/>
        <v>30.419999999999995</v>
      </c>
      <c r="S11" s="57"/>
    </row>
    <row r="12" spans="1:19" ht="15.75" x14ac:dyDescent="0.25">
      <c r="A12" s="224"/>
      <c r="B12" s="225"/>
      <c r="C12" s="10" t="s">
        <v>13</v>
      </c>
      <c r="D12" s="79">
        <f>D18+D29+D34+D45+D50+D55+D61+D66+D85+D103+D115+D120+D97</f>
        <v>5153.336769999999</v>
      </c>
      <c r="E12" s="84">
        <f>E18+E29+E34+E45+E50+E55+E61+E66+E85+E97+E103+E109+E115+E120+E77</f>
        <v>5403.9079999999994</v>
      </c>
      <c r="F12" s="72">
        <f>F18+F29+F34+F45+F50+F55+F61+F66+F85+F103+F115+F79+F91+F97+F23</f>
        <v>6189.6</v>
      </c>
      <c r="G12" s="72">
        <f>G18+G29+G34+G45+G50+G55+G61+G66+G85+G103+G115+G79+G91+G23</f>
        <v>7379.9</v>
      </c>
      <c r="H12" s="165">
        <f>H18+H29+H34+H45+H50+H55+H61+H66+H85+H103+H115+H79+H36</f>
        <v>8019.8629900000014</v>
      </c>
      <c r="I12" s="194">
        <f>I18+I29+I23+I34+I45+I50+I55+I61+I66+I85+I103+I115+I79+I36</f>
        <v>7902.1562199999998</v>
      </c>
      <c r="J12" s="60">
        <f>J18+J29+J34+J45+J50+J55+J61+J66+J85+J103+J115+J79+J36</f>
        <v>7955.7</v>
      </c>
      <c r="K12" s="60">
        <f>K18+K29+K34+K45+K50+K55+K61+K66+K85+K103+K115+K79+K36</f>
        <v>8294.5</v>
      </c>
      <c r="L12" s="60">
        <f t="shared" ref="L12:O12" si="6">L18+L29+L34+L45+L50+L55+L61+L66+L85+L103+L115+L79+L36</f>
        <v>8294.5</v>
      </c>
      <c r="M12" s="60">
        <f t="shared" si="6"/>
        <v>8294.5</v>
      </c>
      <c r="N12" s="60">
        <f t="shared" si="6"/>
        <v>8294.5</v>
      </c>
      <c r="O12" s="60">
        <f t="shared" si="6"/>
        <v>8294.5</v>
      </c>
      <c r="P12" s="87">
        <f>SUM(D12:O12)</f>
        <v>89476.96398</v>
      </c>
    </row>
    <row r="13" spans="1:19" ht="32.25" thickBot="1" x14ac:dyDescent="0.3">
      <c r="A13" s="224"/>
      <c r="B13" s="225"/>
      <c r="C13" s="126" t="s">
        <v>30</v>
      </c>
      <c r="D13" s="127">
        <v>0</v>
      </c>
      <c r="E13" s="128">
        <v>0</v>
      </c>
      <c r="F13" s="128">
        <v>0</v>
      </c>
      <c r="G13" s="128">
        <v>0</v>
      </c>
      <c r="H13" s="166">
        <v>0</v>
      </c>
      <c r="I13" s="205">
        <v>0</v>
      </c>
      <c r="J13" s="129">
        <v>0</v>
      </c>
      <c r="K13" s="129">
        <v>0</v>
      </c>
      <c r="L13" s="129">
        <v>0</v>
      </c>
      <c r="M13" s="129">
        <v>0</v>
      </c>
      <c r="N13" s="129">
        <v>0</v>
      </c>
      <c r="O13" s="129">
        <v>0</v>
      </c>
      <c r="P13" s="66">
        <f t="shared" si="1"/>
        <v>0</v>
      </c>
    </row>
    <row r="14" spans="1:19" ht="65.25" customHeight="1" thickBot="1" x14ac:dyDescent="0.3">
      <c r="A14" s="92" t="s">
        <v>22</v>
      </c>
      <c r="B14" s="93" t="s">
        <v>4</v>
      </c>
      <c r="C14" s="94"/>
      <c r="D14" s="95">
        <f>D15</f>
        <v>788.6</v>
      </c>
      <c r="E14" s="96">
        <f t="shared" ref="E14:O14" si="7">E15</f>
        <v>880.2</v>
      </c>
      <c r="F14" s="96">
        <f>F15+F20</f>
        <v>905.2</v>
      </c>
      <c r="G14" s="96">
        <f>G15+G20</f>
        <v>1067.9000000000001</v>
      </c>
      <c r="H14" s="196">
        <f>H15+H20</f>
        <v>1165.116</v>
      </c>
      <c r="I14" s="197">
        <f>I15+I20</f>
        <v>1137.8999999999999</v>
      </c>
      <c r="J14" s="97">
        <f t="shared" si="7"/>
        <v>1110.5999999999999</v>
      </c>
      <c r="K14" s="97">
        <f t="shared" si="7"/>
        <v>1110.5999999999999</v>
      </c>
      <c r="L14" s="97">
        <f t="shared" si="7"/>
        <v>1110.5999999999999</v>
      </c>
      <c r="M14" s="97">
        <f t="shared" si="7"/>
        <v>1110.5999999999999</v>
      </c>
      <c r="N14" s="97">
        <f t="shared" si="7"/>
        <v>1110.5999999999999</v>
      </c>
      <c r="O14" s="97">
        <f t="shared" si="7"/>
        <v>1110.5999999999999</v>
      </c>
      <c r="P14" s="98">
        <f t="shared" si="1"/>
        <v>12608.516000000001</v>
      </c>
    </row>
    <row r="15" spans="1:19" ht="15.75" x14ac:dyDescent="0.25">
      <c r="A15" s="226" t="s">
        <v>26</v>
      </c>
      <c r="B15" s="227" t="s">
        <v>23</v>
      </c>
      <c r="C15" s="88" t="s">
        <v>16</v>
      </c>
      <c r="D15" s="89">
        <f>D18</f>
        <v>788.6</v>
      </c>
      <c r="E15" s="90">
        <f t="shared" ref="E15:O15" si="8">E18</f>
        <v>880.2</v>
      </c>
      <c r="F15" s="90">
        <f t="shared" si="8"/>
        <v>893.2</v>
      </c>
      <c r="G15" s="90">
        <f t="shared" si="8"/>
        <v>1065.4000000000001</v>
      </c>
      <c r="H15" s="168">
        <f>H18+H16</f>
        <v>1165.116</v>
      </c>
      <c r="I15" s="192">
        <f t="shared" ref="I15" si="9">I18</f>
        <v>1136.0999999999999</v>
      </c>
      <c r="J15" s="91">
        <f t="shared" si="8"/>
        <v>1110.5999999999999</v>
      </c>
      <c r="K15" s="91">
        <f t="shared" si="8"/>
        <v>1110.5999999999999</v>
      </c>
      <c r="L15" s="91">
        <f t="shared" si="8"/>
        <v>1110.5999999999999</v>
      </c>
      <c r="M15" s="91">
        <f t="shared" si="8"/>
        <v>1110.5999999999999</v>
      </c>
      <c r="N15" s="91">
        <f t="shared" si="8"/>
        <v>1110.5999999999999</v>
      </c>
      <c r="O15" s="91">
        <f t="shared" si="8"/>
        <v>1110.5999999999999</v>
      </c>
      <c r="P15" s="87">
        <f>SUM(D15:O15)</f>
        <v>12592.216000000002</v>
      </c>
    </row>
    <row r="16" spans="1:19" ht="31.5" x14ac:dyDescent="0.25">
      <c r="A16" s="226"/>
      <c r="B16" s="227"/>
      <c r="C16" s="22" t="s">
        <v>15</v>
      </c>
      <c r="D16" s="138">
        <v>0</v>
      </c>
      <c r="E16" s="139">
        <v>0</v>
      </c>
      <c r="F16" s="139">
        <v>0</v>
      </c>
      <c r="G16" s="139">
        <v>0</v>
      </c>
      <c r="H16" s="169">
        <v>29.946000000000002</v>
      </c>
      <c r="I16" s="193">
        <v>0</v>
      </c>
      <c r="J16" s="140">
        <v>0</v>
      </c>
      <c r="K16" s="157">
        <v>0</v>
      </c>
      <c r="L16" s="157">
        <v>0</v>
      </c>
      <c r="M16" s="157">
        <v>0</v>
      </c>
      <c r="N16" s="157">
        <v>0</v>
      </c>
      <c r="O16" s="157">
        <v>0</v>
      </c>
      <c r="P16" s="87">
        <f t="shared" si="1"/>
        <v>29.946000000000002</v>
      </c>
    </row>
    <row r="17" spans="1:16" ht="15.75" x14ac:dyDescent="0.25">
      <c r="A17" s="226"/>
      <c r="B17" s="227"/>
      <c r="C17" s="22" t="s">
        <v>14</v>
      </c>
      <c r="D17" s="138">
        <v>0</v>
      </c>
      <c r="E17" s="139">
        <v>0</v>
      </c>
      <c r="F17" s="139">
        <v>0</v>
      </c>
      <c r="G17" s="139">
        <v>0</v>
      </c>
      <c r="H17" s="169">
        <v>0</v>
      </c>
      <c r="I17" s="193">
        <v>0</v>
      </c>
      <c r="J17" s="140">
        <v>0</v>
      </c>
      <c r="K17" s="157">
        <v>0</v>
      </c>
      <c r="L17" s="157">
        <v>0</v>
      </c>
      <c r="M17" s="157">
        <v>0</v>
      </c>
      <c r="N17" s="157">
        <v>0</v>
      </c>
      <c r="O17" s="157">
        <v>0</v>
      </c>
      <c r="P17" s="87">
        <f t="shared" si="1"/>
        <v>0</v>
      </c>
    </row>
    <row r="18" spans="1:16" ht="15.75" x14ac:dyDescent="0.25">
      <c r="A18" s="226"/>
      <c r="B18" s="227"/>
      <c r="C18" s="22" t="s">
        <v>13</v>
      </c>
      <c r="D18" s="138">
        <v>788.6</v>
      </c>
      <c r="E18" s="139">
        <v>880.2</v>
      </c>
      <c r="F18" s="139">
        <v>893.2</v>
      </c>
      <c r="G18" s="139">
        <v>1065.4000000000001</v>
      </c>
      <c r="H18" s="169">
        <v>1135.17</v>
      </c>
      <c r="I18" s="193">
        <v>1136.0999999999999</v>
      </c>
      <c r="J18" s="140">
        <v>1110.5999999999999</v>
      </c>
      <c r="K18" s="157">
        <v>1110.5999999999999</v>
      </c>
      <c r="L18" s="157">
        <v>1110.5999999999999</v>
      </c>
      <c r="M18" s="157">
        <v>1110.5999999999999</v>
      </c>
      <c r="N18" s="157">
        <v>1110.5999999999999</v>
      </c>
      <c r="O18" s="157">
        <v>1110.5999999999999</v>
      </c>
      <c r="P18" s="87">
        <f t="shared" si="1"/>
        <v>12562.270000000002</v>
      </c>
    </row>
    <row r="19" spans="1:16" ht="32.25" thickBot="1" x14ac:dyDescent="0.3">
      <c r="A19" s="226"/>
      <c r="B19" s="227"/>
      <c r="C19" s="86" t="s">
        <v>30</v>
      </c>
      <c r="D19" s="141">
        <v>0</v>
      </c>
      <c r="E19" s="142">
        <v>0</v>
      </c>
      <c r="F19" s="142">
        <v>0</v>
      </c>
      <c r="G19" s="142">
        <v>0</v>
      </c>
      <c r="H19" s="170">
        <v>0</v>
      </c>
      <c r="I19" s="206">
        <v>0</v>
      </c>
      <c r="J19" s="143">
        <v>0</v>
      </c>
      <c r="K19" s="158">
        <v>0</v>
      </c>
      <c r="L19" s="158">
        <v>0</v>
      </c>
      <c r="M19" s="158">
        <v>0</v>
      </c>
      <c r="N19" s="158">
        <v>0</v>
      </c>
      <c r="O19" s="158">
        <v>0</v>
      </c>
      <c r="P19" s="66">
        <f t="shared" si="1"/>
        <v>0</v>
      </c>
    </row>
    <row r="20" spans="1:16" ht="15.75" customHeight="1" x14ac:dyDescent="0.25">
      <c r="A20" s="249" t="s">
        <v>26</v>
      </c>
      <c r="B20" s="250" t="s">
        <v>25</v>
      </c>
      <c r="C20" s="27" t="s">
        <v>16</v>
      </c>
      <c r="D20" s="78">
        <f>D21+D22+D23+D24</f>
        <v>0</v>
      </c>
      <c r="E20" s="63">
        <f t="shared" ref="E20:O20" si="10">E21+E22+E23+E24</f>
        <v>0</v>
      </c>
      <c r="F20" s="63">
        <f t="shared" si="10"/>
        <v>12</v>
      </c>
      <c r="G20" s="63">
        <f t="shared" si="10"/>
        <v>2.5</v>
      </c>
      <c r="H20" s="171">
        <f t="shared" si="10"/>
        <v>0</v>
      </c>
      <c r="I20" s="207">
        <f t="shared" ref="I20" si="11">I21+I22+I23+I24</f>
        <v>1.8</v>
      </c>
      <c r="J20" s="59">
        <f t="shared" si="10"/>
        <v>0</v>
      </c>
      <c r="K20" s="59">
        <f t="shared" si="10"/>
        <v>0</v>
      </c>
      <c r="L20" s="59">
        <f t="shared" si="10"/>
        <v>0</v>
      </c>
      <c r="M20" s="59">
        <f t="shared" si="10"/>
        <v>0</v>
      </c>
      <c r="N20" s="59">
        <f t="shared" si="10"/>
        <v>0</v>
      </c>
      <c r="O20" s="59">
        <f t="shared" si="10"/>
        <v>0</v>
      </c>
      <c r="P20" s="65">
        <f t="shared" si="1"/>
        <v>16.3</v>
      </c>
    </row>
    <row r="21" spans="1:16" ht="31.5" x14ac:dyDescent="0.25">
      <c r="A21" s="226"/>
      <c r="B21" s="227"/>
      <c r="C21" s="22" t="s">
        <v>15</v>
      </c>
      <c r="D21" s="138">
        <v>0</v>
      </c>
      <c r="E21" s="139">
        <v>0</v>
      </c>
      <c r="F21" s="139">
        <v>0</v>
      </c>
      <c r="G21" s="139">
        <v>0</v>
      </c>
      <c r="H21" s="169">
        <v>0</v>
      </c>
      <c r="I21" s="193">
        <v>0</v>
      </c>
      <c r="J21" s="140">
        <v>0</v>
      </c>
      <c r="K21" s="157">
        <v>0</v>
      </c>
      <c r="L21" s="157">
        <v>0</v>
      </c>
      <c r="M21" s="157">
        <v>0</v>
      </c>
      <c r="N21" s="157">
        <v>0</v>
      </c>
      <c r="O21" s="157">
        <v>0</v>
      </c>
      <c r="P21" s="87">
        <f t="shared" si="1"/>
        <v>0</v>
      </c>
    </row>
    <row r="22" spans="1:16" ht="15.75" x14ac:dyDescent="0.25">
      <c r="A22" s="226"/>
      <c r="B22" s="227"/>
      <c r="C22" s="22" t="s">
        <v>14</v>
      </c>
      <c r="D22" s="138">
        <v>0</v>
      </c>
      <c r="E22" s="139">
        <v>0</v>
      </c>
      <c r="F22" s="139">
        <v>0</v>
      </c>
      <c r="G22" s="139">
        <v>0</v>
      </c>
      <c r="H22" s="169">
        <v>0</v>
      </c>
      <c r="I22" s="193">
        <v>0</v>
      </c>
      <c r="J22" s="140">
        <v>0</v>
      </c>
      <c r="K22" s="157">
        <v>0</v>
      </c>
      <c r="L22" s="157">
        <v>0</v>
      </c>
      <c r="M22" s="157">
        <v>0</v>
      </c>
      <c r="N22" s="157">
        <v>0</v>
      </c>
      <c r="O22" s="157">
        <v>0</v>
      </c>
      <c r="P22" s="87">
        <f t="shared" si="1"/>
        <v>0</v>
      </c>
    </row>
    <row r="23" spans="1:16" ht="15.75" x14ac:dyDescent="0.25">
      <c r="A23" s="226"/>
      <c r="B23" s="227"/>
      <c r="C23" s="22" t="s">
        <v>13</v>
      </c>
      <c r="D23" s="138">
        <v>0</v>
      </c>
      <c r="E23" s="139">
        <v>0</v>
      </c>
      <c r="F23" s="139">
        <v>12</v>
      </c>
      <c r="G23" s="139">
        <v>2.5</v>
      </c>
      <c r="H23" s="169">
        <v>0</v>
      </c>
      <c r="I23" s="193">
        <v>1.8</v>
      </c>
      <c r="J23" s="140">
        <v>0</v>
      </c>
      <c r="K23" s="157">
        <v>0</v>
      </c>
      <c r="L23" s="157">
        <v>0</v>
      </c>
      <c r="M23" s="157">
        <v>0</v>
      </c>
      <c r="N23" s="157">
        <v>0</v>
      </c>
      <c r="O23" s="157">
        <v>0</v>
      </c>
      <c r="P23" s="87">
        <f t="shared" si="1"/>
        <v>16.3</v>
      </c>
    </row>
    <row r="24" spans="1:16" ht="32.25" thickBot="1" x14ac:dyDescent="0.3">
      <c r="A24" s="247"/>
      <c r="B24" s="248"/>
      <c r="C24" s="28" t="s">
        <v>30</v>
      </c>
      <c r="D24" s="144">
        <v>0</v>
      </c>
      <c r="E24" s="145">
        <v>0</v>
      </c>
      <c r="F24" s="145">
        <v>0</v>
      </c>
      <c r="G24" s="145">
        <v>0</v>
      </c>
      <c r="H24" s="172">
        <v>0</v>
      </c>
      <c r="I24" s="208">
        <v>0</v>
      </c>
      <c r="J24" s="146">
        <v>0</v>
      </c>
      <c r="K24" s="159">
        <v>0</v>
      </c>
      <c r="L24" s="159">
        <v>0</v>
      </c>
      <c r="M24" s="159">
        <v>0</v>
      </c>
      <c r="N24" s="159">
        <v>0</v>
      </c>
      <c r="O24" s="159">
        <v>0</v>
      </c>
      <c r="P24" s="104">
        <f t="shared" si="1"/>
        <v>0</v>
      </c>
    </row>
    <row r="25" spans="1:16" ht="22.5" customHeight="1" thickBot="1" x14ac:dyDescent="0.3">
      <c r="A25" s="92" t="s">
        <v>22</v>
      </c>
      <c r="B25" s="93" t="s">
        <v>1</v>
      </c>
      <c r="C25" s="103"/>
      <c r="D25" s="95">
        <f>D26+D31</f>
        <v>2528.1499999999996</v>
      </c>
      <c r="E25" s="96">
        <f t="shared" ref="E25:G25" si="12">E26+E31</f>
        <v>2865.1</v>
      </c>
      <c r="F25" s="96">
        <f t="shared" si="12"/>
        <v>3190.2</v>
      </c>
      <c r="G25" s="96">
        <f t="shared" si="12"/>
        <v>3274.1</v>
      </c>
      <c r="H25" s="167">
        <f>H26+H31+H36</f>
        <v>4074.5058400000003</v>
      </c>
      <c r="I25" s="197">
        <f>I26+I31+I36</f>
        <v>4132.24</v>
      </c>
      <c r="J25" s="97">
        <f>J26+J31+J36</f>
        <v>4081.1400000000003</v>
      </c>
      <c r="K25" s="97">
        <f t="shared" ref="K25:O25" si="13">K26+K31+K36</f>
        <v>4082.44</v>
      </c>
      <c r="L25" s="97">
        <f t="shared" si="13"/>
        <v>4082.44</v>
      </c>
      <c r="M25" s="97">
        <f t="shared" si="13"/>
        <v>4082.44</v>
      </c>
      <c r="N25" s="97">
        <f t="shared" si="13"/>
        <v>4082.44</v>
      </c>
      <c r="O25" s="97">
        <f t="shared" si="13"/>
        <v>4082.44</v>
      </c>
      <c r="P25" s="98">
        <f t="shared" si="1"/>
        <v>44557.635840000003</v>
      </c>
    </row>
    <row r="26" spans="1:16" ht="15.75" x14ac:dyDescent="0.25">
      <c r="A26" s="243" t="s">
        <v>26</v>
      </c>
      <c r="B26" s="244" t="s">
        <v>23</v>
      </c>
      <c r="C26" s="88" t="s">
        <v>16</v>
      </c>
      <c r="D26" s="89">
        <f>D27+D28+D29+D30</f>
        <v>2220.4499999999998</v>
      </c>
      <c r="E26" s="90">
        <f t="shared" ref="E26:O26" si="14">E27+E28+E29+E30</f>
        <v>2533.4</v>
      </c>
      <c r="F26" s="90">
        <f t="shared" si="14"/>
        <v>2611.5</v>
      </c>
      <c r="G26" s="90">
        <f>G27+G28+G29+G30</f>
        <v>2499.6</v>
      </c>
      <c r="H26" s="168">
        <f>H27+H28+H29+H30</f>
        <v>3773.7528400000001</v>
      </c>
      <c r="I26" s="192">
        <f t="shared" ref="I26" si="15">I27+I28+I29+I30</f>
        <v>3727.4</v>
      </c>
      <c r="J26" s="91">
        <f t="shared" si="14"/>
        <v>3727.4</v>
      </c>
      <c r="K26" s="91">
        <f t="shared" si="14"/>
        <v>3727.4</v>
      </c>
      <c r="L26" s="91">
        <f t="shared" si="14"/>
        <v>3727.4</v>
      </c>
      <c r="M26" s="91">
        <f t="shared" si="14"/>
        <v>3727.4</v>
      </c>
      <c r="N26" s="91">
        <f t="shared" si="14"/>
        <v>3727.4</v>
      </c>
      <c r="O26" s="91">
        <f t="shared" si="14"/>
        <v>3727.4</v>
      </c>
      <c r="P26" s="87">
        <f t="shared" si="1"/>
        <v>39730.502840000008</v>
      </c>
    </row>
    <row r="27" spans="1:16" ht="16.5" customHeight="1" x14ac:dyDescent="0.25">
      <c r="A27" s="251"/>
      <c r="B27" s="252"/>
      <c r="C27" s="161" t="s">
        <v>15</v>
      </c>
      <c r="D27" s="138">
        <v>0</v>
      </c>
      <c r="E27" s="139">
        <v>0</v>
      </c>
      <c r="F27" s="139">
        <v>0</v>
      </c>
      <c r="G27" s="139">
        <v>0</v>
      </c>
      <c r="H27" s="169">
        <v>33.287799999999997</v>
      </c>
      <c r="I27" s="209">
        <v>0</v>
      </c>
      <c r="J27" s="147">
        <v>0</v>
      </c>
      <c r="K27" s="157">
        <v>0</v>
      </c>
      <c r="L27" s="157">
        <v>0</v>
      </c>
      <c r="M27" s="157">
        <v>0</v>
      </c>
      <c r="N27" s="157">
        <v>0</v>
      </c>
      <c r="O27" s="157">
        <v>0</v>
      </c>
      <c r="P27" s="87">
        <f t="shared" si="1"/>
        <v>33.287799999999997</v>
      </c>
    </row>
    <row r="28" spans="1:16" ht="15.75" x14ac:dyDescent="0.25">
      <c r="A28" s="251"/>
      <c r="B28" s="252"/>
      <c r="C28" s="22" t="s">
        <v>14</v>
      </c>
      <c r="D28" s="138">
        <v>0</v>
      </c>
      <c r="E28" s="139">
        <v>0</v>
      </c>
      <c r="F28" s="139">
        <v>0</v>
      </c>
      <c r="G28" s="139">
        <v>0</v>
      </c>
      <c r="H28" s="169">
        <v>0</v>
      </c>
      <c r="I28" s="209">
        <v>0</v>
      </c>
      <c r="J28" s="147">
        <v>0</v>
      </c>
      <c r="K28" s="157">
        <v>0</v>
      </c>
      <c r="L28" s="157">
        <v>0</v>
      </c>
      <c r="M28" s="157">
        <v>0</v>
      </c>
      <c r="N28" s="157">
        <v>0</v>
      </c>
      <c r="O28" s="157">
        <v>0</v>
      </c>
      <c r="P28" s="87">
        <f t="shared" si="1"/>
        <v>0</v>
      </c>
    </row>
    <row r="29" spans="1:16" ht="15.75" x14ac:dyDescent="0.25">
      <c r="A29" s="251"/>
      <c r="B29" s="252"/>
      <c r="C29" s="22" t="s">
        <v>13</v>
      </c>
      <c r="D29" s="138">
        <v>2220.4499999999998</v>
      </c>
      <c r="E29" s="139">
        <v>2533.4</v>
      </c>
      <c r="F29" s="139">
        <v>2611.5</v>
      </c>
      <c r="G29" s="139">
        <v>2499.6</v>
      </c>
      <c r="H29" s="169">
        <v>3740.46504</v>
      </c>
      <c r="I29" s="209">
        <v>3727.4</v>
      </c>
      <c r="J29" s="147">
        <v>3727.4</v>
      </c>
      <c r="K29" s="157">
        <v>3727.4</v>
      </c>
      <c r="L29" s="157">
        <v>3727.4</v>
      </c>
      <c r="M29" s="157">
        <v>3727.4</v>
      </c>
      <c r="N29" s="157">
        <v>3727.4</v>
      </c>
      <c r="O29" s="157">
        <v>3727.4</v>
      </c>
      <c r="P29" s="87">
        <f>SUM(D29:O29)</f>
        <v>39697.21504000001</v>
      </c>
    </row>
    <row r="30" spans="1:16" ht="31.5" x14ac:dyDescent="0.25">
      <c r="A30" s="251"/>
      <c r="B30" s="252"/>
      <c r="C30" s="22" t="s">
        <v>30</v>
      </c>
      <c r="D30" s="138">
        <v>0</v>
      </c>
      <c r="E30" s="139">
        <v>0</v>
      </c>
      <c r="F30" s="139">
        <v>0</v>
      </c>
      <c r="G30" s="139">
        <v>0</v>
      </c>
      <c r="H30" s="169">
        <v>0</v>
      </c>
      <c r="I30" s="209">
        <v>0</v>
      </c>
      <c r="J30" s="147">
        <v>0</v>
      </c>
      <c r="K30" s="157">
        <v>0</v>
      </c>
      <c r="L30" s="157">
        <v>0</v>
      </c>
      <c r="M30" s="157">
        <v>0</v>
      </c>
      <c r="N30" s="157">
        <v>0</v>
      </c>
      <c r="O30" s="157">
        <v>0</v>
      </c>
      <c r="P30" s="87">
        <f t="shared" si="1"/>
        <v>0</v>
      </c>
    </row>
    <row r="31" spans="1:16" ht="15.75" x14ac:dyDescent="0.25">
      <c r="A31" s="226" t="s">
        <v>26</v>
      </c>
      <c r="B31" s="227" t="s">
        <v>25</v>
      </c>
      <c r="C31" s="88" t="s">
        <v>16</v>
      </c>
      <c r="D31" s="89">
        <f>D32+D33+D34+D35</f>
        <v>307.7</v>
      </c>
      <c r="E31" s="90">
        <f t="shared" ref="E31:O31" si="16">E32+E33+E34+E35</f>
        <v>331.7</v>
      </c>
      <c r="F31" s="90">
        <f t="shared" si="16"/>
        <v>578.70000000000005</v>
      </c>
      <c r="G31" s="90">
        <f t="shared" si="16"/>
        <v>774.5</v>
      </c>
      <c r="H31" s="168">
        <f t="shared" si="16"/>
        <v>300.45299999999997</v>
      </c>
      <c r="I31" s="192">
        <f t="shared" ref="I31" si="17">I32+I33+I34+I35</f>
        <v>403.5</v>
      </c>
      <c r="J31" s="91">
        <f t="shared" si="16"/>
        <v>352.4</v>
      </c>
      <c r="K31" s="91">
        <f t="shared" si="16"/>
        <v>353.7</v>
      </c>
      <c r="L31" s="91">
        <f t="shared" si="16"/>
        <v>353.7</v>
      </c>
      <c r="M31" s="91">
        <f t="shared" si="16"/>
        <v>353.7</v>
      </c>
      <c r="N31" s="91">
        <f t="shared" si="16"/>
        <v>353.7</v>
      </c>
      <c r="O31" s="91">
        <f t="shared" si="16"/>
        <v>353.7</v>
      </c>
      <c r="P31" s="87">
        <f t="shared" si="1"/>
        <v>4817.4529999999995</v>
      </c>
    </row>
    <row r="32" spans="1:16" ht="26.25" customHeight="1" x14ac:dyDescent="0.25">
      <c r="A32" s="226"/>
      <c r="B32" s="227"/>
      <c r="C32" s="22" t="s">
        <v>15</v>
      </c>
      <c r="D32" s="138">
        <v>0</v>
      </c>
      <c r="E32" s="139">
        <v>0</v>
      </c>
      <c r="F32" s="139">
        <v>0</v>
      </c>
      <c r="G32" s="139">
        <v>0</v>
      </c>
      <c r="H32" s="169">
        <v>0</v>
      </c>
      <c r="I32" s="193">
        <v>0</v>
      </c>
      <c r="J32" s="140">
        <v>0</v>
      </c>
      <c r="K32" s="157">
        <v>0</v>
      </c>
      <c r="L32" s="157">
        <v>0</v>
      </c>
      <c r="M32" s="157">
        <v>0</v>
      </c>
      <c r="N32" s="157">
        <v>0</v>
      </c>
      <c r="O32" s="157">
        <v>0</v>
      </c>
      <c r="P32" s="87">
        <f t="shared" si="1"/>
        <v>0</v>
      </c>
    </row>
    <row r="33" spans="1:16" ht="15.75" x14ac:dyDescent="0.25">
      <c r="A33" s="226"/>
      <c r="B33" s="227"/>
      <c r="C33" s="22" t="s">
        <v>14</v>
      </c>
      <c r="D33" s="138">
        <v>0</v>
      </c>
      <c r="E33" s="139">
        <v>0</v>
      </c>
      <c r="F33" s="139">
        <v>0</v>
      </c>
      <c r="G33" s="139">
        <v>0</v>
      </c>
      <c r="H33" s="169">
        <v>0</v>
      </c>
      <c r="I33" s="193">
        <v>0</v>
      </c>
      <c r="J33" s="140">
        <v>0</v>
      </c>
      <c r="K33" s="157">
        <v>0</v>
      </c>
      <c r="L33" s="157">
        <v>0</v>
      </c>
      <c r="M33" s="157">
        <v>0</v>
      </c>
      <c r="N33" s="157">
        <v>0</v>
      </c>
      <c r="O33" s="157">
        <v>0</v>
      </c>
      <c r="P33" s="87">
        <f t="shared" si="1"/>
        <v>0</v>
      </c>
    </row>
    <row r="34" spans="1:16" ht="15.75" x14ac:dyDescent="0.25">
      <c r="A34" s="226"/>
      <c r="B34" s="227"/>
      <c r="C34" s="22" t="s">
        <v>13</v>
      </c>
      <c r="D34" s="138">
        <v>307.7</v>
      </c>
      <c r="E34" s="139">
        <v>331.7</v>
      </c>
      <c r="F34" s="139">
        <v>578.70000000000005</v>
      </c>
      <c r="G34" s="139">
        <v>774.5</v>
      </c>
      <c r="H34" s="169">
        <v>300.45299999999997</v>
      </c>
      <c r="I34" s="193">
        <v>403.5</v>
      </c>
      <c r="J34" s="140">
        <v>352.4</v>
      </c>
      <c r="K34" s="157">
        <v>353.7</v>
      </c>
      <c r="L34" s="157">
        <v>353.7</v>
      </c>
      <c r="M34" s="157">
        <v>353.7</v>
      </c>
      <c r="N34" s="157">
        <v>353.7</v>
      </c>
      <c r="O34" s="157">
        <v>353.7</v>
      </c>
      <c r="P34" s="87">
        <f t="shared" si="1"/>
        <v>4817.4529999999995</v>
      </c>
    </row>
    <row r="35" spans="1:16" ht="32.25" thickBot="1" x14ac:dyDescent="0.3">
      <c r="A35" s="226"/>
      <c r="B35" s="227"/>
      <c r="C35" s="86" t="s">
        <v>30</v>
      </c>
      <c r="D35" s="141">
        <v>0</v>
      </c>
      <c r="E35" s="142">
        <v>0</v>
      </c>
      <c r="F35" s="142">
        <v>0</v>
      </c>
      <c r="G35" s="142">
        <v>0</v>
      </c>
      <c r="H35" s="170">
        <v>0</v>
      </c>
      <c r="I35" s="206">
        <v>0</v>
      </c>
      <c r="J35" s="143">
        <v>0</v>
      </c>
      <c r="K35" s="158">
        <v>0</v>
      </c>
      <c r="L35" s="158">
        <v>0</v>
      </c>
      <c r="M35" s="158">
        <v>0</v>
      </c>
      <c r="N35" s="158">
        <v>0</v>
      </c>
      <c r="O35" s="158">
        <v>0</v>
      </c>
      <c r="P35" s="66">
        <f t="shared" si="1"/>
        <v>0</v>
      </c>
    </row>
    <row r="36" spans="1:16" ht="15.75" x14ac:dyDescent="0.25">
      <c r="A36" s="249" t="s">
        <v>26</v>
      </c>
      <c r="B36" s="250" t="s">
        <v>44</v>
      </c>
      <c r="C36" s="29" t="s">
        <v>16</v>
      </c>
      <c r="D36" s="81">
        <f>D37+D38+D39+D40</f>
        <v>0</v>
      </c>
      <c r="E36" s="81">
        <f>E37+E38+E39+E40</f>
        <v>0</v>
      </c>
      <c r="F36" s="74">
        <f t="shared" ref="F36:O36" si="18">F37+F38+F39+F40</f>
        <v>0</v>
      </c>
      <c r="G36" s="74">
        <f t="shared" si="18"/>
        <v>0</v>
      </c>
      <c r="H36" s="173">
        <f t="shared" si="18"/>
        <v>0.3</v>
      </c>
      <c r="I36" s="210">
        <f t="shared" si="18"/>
        <v>1.34</v>
      </c>
      <c r="J36" s="62">
        <f t="shared" si="18"/>
        <v>1.34</v>
      </c>
      <c r="K36" s="62">
        <f t="shared" si="18"/>
        <v>1.34</v>
      </c>
      <c r="L36" s="62">
        <f t="shared" si="18"/>
        <v>1.34</v>
      </c>
      <c r="M36" s="62">
        <f t="shared" si="18"/>
        <v>1.34</v>
      </c>
      <c r="N36" s="62">
        <f t="shared" si="18"/>
        <v>1.34</v>
      </c>
      <c r="O36" s="62">
        <f t="shared" si="18"/>
        <v>1.34</v>
      </c>
      <c r="P36" s="65">
        <f t="shared" si="1"/>
        <v>9.68</v>
      </c>
    </row>
    <row r="37" spans="1:16" ht="31.5" x14ac:dyDescent="0.25">
      <c r="A37" s="226"/>
      <c r="B37" s="227"/>
      <c r="C37" s="22" t="s">
        <v>15</v>
      </c>
      <c r="D37" s="138">
        <v>0</v>
      </c>
      <c r="E37" s="138">
        <v>0</v>
      </c>
      <c r="F37" s="139">
        <v>0</v>
      </c>
      <c r="G37" s="139">
        <v>0</v>
      </c>
      <c r="H37" s="169">
        <v>0</v>
      </c>
      <c r="I37" s="193">
        <v>0</v>
      </c>
      <c r="J37" s="140">
        <v>0</v>
      </c>
      <c r="K37" s="157">
        <v>0</v>
      </c>
      <c r="L37" s="157">
        <v>0</v>
      </c>
      <c r="M37" s="157">
        <v>0</v>
      </c>
      <c r="N37" s="157">
        <v>0</v>
      </c>
      <c r="O37" s="157">
        <v>0</v>
      </c>
      <c r="P37" s="87">
        <f t="shared" si="1"/>
        <v>0</v>
      </c>
    </row>
    <row r="38" spans="1:16" ht="17.25" customHeight="1" x14ac:dyDescent="0.25">
      <c r="A38" s="226"/>
      <c r="B38" s="227"/>
      <c r="C38" s="22" t="s">
        <v>14</v>
      </c>
      <c r="D38" s="138">
        <v>0</v>
      </c>
      <c r="E38" s="138">
        <v>0</v>
      </c>
      <c r="F38" s="139">
        <v>0</v>
      </c>
      <c r="G38" s="139">
        <v>0</v>
      </c>
      <c r="H38" s="169">
        <v>0</v>
      </c>
      <c r="I38" s="193">
        <v>0</v>
      </c>
      <c r="J38" s="140">
        <v>0</v>
      </c>
      <c r="K38" s="157">
        <v>0</v>
      </c>
      <c r="L38" s="157">
        <v>0</v>
      </c>
      <c r="M38" s="157">
        <v>0</v>
      </c>
      <c r="N38" s="157">
        <v>0</v>
      </c>
      <c r="O38" s="157">
        <v>0</v>
      </c>
      <c r="P38" s="87">
        <f t="shared" si="1"/>
        <v>0</v>
      </c>
    </row>
    <row r="39" spans="1:16" ht="15.75" x14ac:dyDescent="0.25">
      <c r="A39" s="226"/>
      <c r="B39" s="227"/>
      <c r="C39" s="22" t="s">
        <v>13</v>
      </c>
      <c r="D39" s="138">
        <v>0</v>
      </c>
      <c r="E39" s="138">
        <v>0</v>
      </c>
      <c r="F39" s="139">
        <v>0</v>
      </c>
      <c r="G39" s="139">
        <v>0</v>
      </c>
      <c r="H39" s="169">
        <v>0.3</v>
      </c>
      <c r="I39" s="193">
        <v>1.34</v>
      </c>
      <c r="J39" s="140">
        <v>1.34</v>
      </c>
      <c r="K39" s="157">
        <v>1.34</v>
      </c>
      <c r="L39" s="157">
        <v>1.34</v>
      </c>
      <c r="M39" s="157">
        <v>1.34</v>
      </c>
      <c r="N39" s="157">
        <v>1.34</v>
      </c>
      <c r="O39" s="157">
        <v>1.34</v>
      </c>
      <c r="P39" s="87">
        <f t="shared" si="1"/>
        <v>9.68</v>
      </c>
    </row>
    <row r="40" spans="1:16" ht="102.75" customHeight="1" thickBot="1" x14ac:dyDescent="0.3">
      <c r="A40" s="247"/>
      <c r="B40" s="248"/>
      <c r="C40" s="28" t="s">
        <v>30</v>
      </c>
      <c r="D40" s="144">
        <v>0</v>
      </c>
      <c r="E40" s="144">
        <v>0</v>
      </c>
      <c r="F40" s="145">
        <v>0</v>
      </c>
      <c r="G40" s="145">
        <v>0</v>
      </c>
      <c r="H40" s="172">
        <v>0</v>
      </c>
      <c r="I40" s="208">
        <v>0</v>
      </c>
      <c r="J40" s="146">
        <v>0</v>
      </c>
      <c r="K40" s="159">
        <v>0</v>
      </c>
      <c r="L40" s="159">
        <v>0</v>
      </c>
      <c r="M40" s="159">
        <v>0</v>
      </c>
      <c r="N40" s="159">
        <v>0</v>
      </c>
      <c r="O40" s="159">
        <v>0</v>
      </c>
      <c r="P40" s="104">
        <f t="shared" si="1"/>
        <v>0</v>
      </c>
    </row>
    <row r="41" spans="1:16" ht="105" customHeight="1" thickBot="1" x14ac:dyDescent="0.3">
      <c r="A41" s="92" t="s">
        <v>22</v>
      </c>
      <c r="B41" s="93" t="s">
        <v>5</v>
      </c>
      <c r="C41" s="103"/>
      <c r="D41" s="95">
        <f>D42+D47+D52</f>
        <v>742.9</v>
      </c>
      <c r="E41" s="96">
        <f t="shared" ref="E41:O41" si="19">E42+E47+E52</f>
        <v>728.6</v>
      </c>
      <c r="F41" s="96">
        <f t="shared" si="19"/>
        <v>881.8</v>
      </c>
      <c r="G41" s="96">
        <f t="shared" si="19"/>
        <v>940.2</v>
      </c>
      <c r="H41" s="167">
        <f t="shared" si="19"/>
        <v>1184.86373</v>
      </c>
      <c r="I41" s="197">
        <f t="shared" ref="I41" si="20">I42+I47+I52</f>
        <v>1192.46</v>
      </c>
      <c r="J41" s="97">
        <f t="shared" si="19"/>
        <v>1271.46</v>
      </c>
      <c r="K41" s="97">
        <f t="shared" si="19"/>
        <v>1311.46</v>
      </c>
      <c r="L41" s="97">
        <f t="shared" si="19"/>
        <v>1311.46</v>
      </c>
      <c r="M41" s="97">
        <f t="shared" si="19"/>
        <v>1311.46</v>
      </c>
      <c r="N41" s="97">
        <f t="shared" si="19"/>
        <v>1311.46</v>
      </c>
      <c r="O41" s="97">
        <f t="shared" si="19"/>
        <v>1311.46</v>
      </c>
      <c r="P41" s="98">
        <f t="shared" ref="P41:P69" si="21">SUM(D41:O41)</f>
        <v>13499.583729999998</v>
      </c>
    </row>
    <row r="42" spans="1:16" ht="15.75" x14ac:dyDescent="0.25">
      <c r="A42" s="226" t="s">
        <v>26</v>
      </c>
      <c r="B42" s="227" t="s">
        <v>23</v>
      </c>
      <c r="C42" s="88" t="s">
        <v>16</v>
      </c>
      <c r="D42" s="89">
        <f>D43+D44+D45+D46</f>
        <v>567.29999999999995</v>
      </c>
      <c r="E42" s="90">
        <f t="shared" ref="E42:G42" si="22">E43+E44+E45+E46</f>
        <v>611.4</v>
      </c>
      <c r="F42" s="90">
        <f t="shared" si="22"/>
        <v>670.8</v>
      </c>
      <c r="G42" s="90">
        <f t="shared" si="22"/>
        <v>766.7</v>
      </c>
      <c r="H42" s="168">
        <f>H43+H44+H45+H46</f>
        <v>944.7</v>
      </c>
      <c r="I42" s="192">
        <f>I43+I44+I45+I46</f>
        <v>1042.8</v>
      </c>
      <c r="J42" s="91">
        <f>J43+J44+J45+J46</f>
        <v>1042.8</v>
      </c>
      <c r="K42" s="91">
        <f t="shared" ref="K42:O42" si="23">K43+K44+K45+K46</f>
        <v>1042.8</v>
      </c>
      <c r="L42" s="91">
        <f t="shared" si="23"/>
        <v>1042.8</v>
      </c>
      <c r="M42" s="91">
        <f t="shared" si="23"/>
        <v>1042.8</v>
      </c>
      <c r="N42" s="91">
        <f t="shared" si="23"/>
        <v>1042.8</v>
      </c>
      <c r="O42" s="91">
        <f t="shared" si="23"/>
        <v>1042.8</v>
      </c>
      <c r="P42" s="87">
        <f t="shared" si="21"/>
        <v>10860.499999999998</v>
      </c>
    </row>
    <row r="43" spans="1:16" ht="31.5" x14ac:dyDescent="0.25">
      <c r="A43" s="226"/>
      <c r="B43" s="227"/>
      <c r="C43" s="22" t="s">
        <v>15</v>
      </c>
      <c r="D43" s="138">
        <v>0</v>
      </c>
      <c r="E43" s="139">
        <v>0</v>
      </c>
      <c r="F43" s="139">
        <v>0</v>
      </c>
      <c r="G43" s="139">
        <v>0</v>
      </c>
      <c r="H43" s="169">
        <v>0</v>
      </c>
      <c r="I43" s="209">
        <v>0</v>
      </c>
      <c r="J43" s="147">
        <v>0</v>
      </c>
      <c r="K43" s="157">
        <v>0</v>
      </c>
      <c r="L43" s="157">
        <v>0</v>
      </c>
      <c r="M43" s="157">
        <v>0</v>
      </c>
      <c r="N43" s="157">
        <v>0</v>
      </c>
      <c r="O43" s="157">
        <v>0</v>
      </c>
      <c r="P43" s="87">
        <f t="shared" si="21"/>
        <v>0</v>
      </c>
    </row>
    <row r="44" spans="1:16" ht="15.75" x14ac:dyDescent="0.25">
      <c r="A44" s="226"/>
      <c r="B44" s="227"/>
      <c r="C44" s="22" t="s">
        <v>14</v>
      </c>
      <c r="D44" s="138">
        <v>0</v>
      </c>
      <c r="E44" s="139">
        <v>0</v>
      </c>
      <c r="F44" s="139">
        <v>0</v>
      </c>
      <c r="G44" s="139">
        <v>0</v>
      </c>
      <c r="H44" s="169">
        <v>0</v>
      </c>
      <c r="I44" s="209">
        <v>0</v>
      </c>
      <c r="J44" s="147">
        <v>0</v>
      </c>
      <c r="K44" s="157">
        <v>0</v>
      </c>
      <c r="L44" s="157">
        <v>0</v>
      </c>
      <c r="M44" s="157">
        <v>0</v>
      </c>
      <c r="N44" s="157">
        <v>0</v>
      </c>
      <c r="O44" s="157">
        <v>0</v>
      </c>
      <c r="P44" s="87">
        <f t="shared" si="21"/>
        <v>0</v>
      </c>
    </row>
    <row r="45" spans="1:16" ht="15.75" x14ac:dyDescent="0.25">
      <c r="A45" s="226"/>
      <c r="B45" s="227"/>
      <c r="C45" s="22" t="s">
        <v>13</v>
      </c>
      <c r="D45" s="138">
        <v>567.29999999999995</v>
      </c>
      <c r="E45" s="139">
        <v>611.4</v>
      </c>
      <c r="F45" s="139">
        <v>670.8</v>
      </c>
      <c r="G45" s="139">
        <v>766.7</v>
      </c>
      <c r="H45" s="169">
        <v>944.7</v>
      </c>
      <c r="I45" s="193">
        <v>1042.8</v>
      </c>
      <c r="J45" s="140">
        <v>1042.8</v>
      </c>
      <c r="K45" s="157">
        <v>1042.8</v>
      </c>
      <c r="L45" s="157">
        <v>1042.8</v>
      </c>
      <c r="M45" s="157">
        <v>1042.8</v>
      </c>
      <c r="N45" s="157">
        <v>1042.8</v>
      </c>
      <c r="O45" s="157">
        <v>1042.8</v>
      </c>
      <c r="P45" s="87">
        <f t="shared" si="21"/>
        <v>10860.499999999998</v>
      </c>
    </row>
    <row r="46" spans="1:16" ht="31.5" x14ac:dyDescent="0.25">
      <c r="A46" s="243"/>
      <c r="B46" s="244"/>
      <c r="C46" s="22" t="s">
        <v>30</v>
      </c>
      <c r="D46" s="138">
        <v>0</v>
      </c>
      <c r="E46" s="139">
        <v>0</v>
      </c>
      <c r="F46" s="139">
        <v>0</v>
      </c>
      <c r="G46" s="139">
        <v>0</v>
      </c>
      <c r="H46" s="169">
        <v>0</v>
      </c>
      <c r="I46" s="209">
        <v>0</v>
      </c>
      <c r="J46" s="147">
        <v>0</v>
      </c>
      <c r="K46" s="157">
        <v>0</v>
      </c>
      <c r="L46" s="157">
        <v>0</v>
      </c>
      <c r="M46" s="157">
        <v>0</v>
      </c>
      <c r="N46" s="157">
        <v>0</v>
      </c>
      <c r="O46" s="157">
        <v>0</v>
      </c>
      <c r="P46" s="87">
        <f t="shared" si="21"/>
        <v>0</v>
      </c>
    </row>
    <row r="47" spans="1:16" ht="15.75" x14ac:dyDescent="0.25">
      <c r="A47" s="245" t="s">
        <v>26</v>
      </c>
      <c r="B47" s="246" t="s">
        <v>25</v>
      </c>
      <c r="C47" s="22" t="s">
        <v>16</v>
      </c>
      <c r="D47" s="80">
        <f>D48+D49+D50+D51</f>
        <v>174.1</v>
      </c>
      <c r="E47" s="73">
        <f t="shared" ref="E47:O47" si="24">E48+E49+E50+E51</f>
        <v>115.7</v>
      </c>
      <c r="F47" s="73">
        <f t="shared" si="24"/>
        <v>209.5</v>
      </c>
      <c r="G47" s="73">
        <f>G48+G49+G50</f>
        <v>172</v>
      </c>
      <c r="H47" s="174">
        <f t="shared" si="24"/>
        <v>238.70773</v>
      </c>
      <c r="I47" s="211">
        <f t="shared" ref="I47" si="25">I48+I49+I50+I51</f>
        <v>148.16</v>
      </c>
      <c r="J47" s="61">
        <f t="shared" si="24"/>
        <v>227.16</v>
      </c>
      <c r="K47" s="61">
        <f t="shared" si="24"/>
        <v>267.16000000000003</v>
      </c>
      <c r="L47" s="61">
        <f t="shared" si="24"/>
        <v>267.16000000000003</v>
      </c>
      <c r="M47" s="61">
        <f t="shared" si="24"/>
        <v>267.16000000000003</v>
      </c>
      <c r="N47" s="61">
        <f t="shared" si="24"/>
        <v>267.16000000000003</v>
      </c>
      <c r="O47" s="61">
        <f t="shared" si="24"/>
        <v>267.16000000000003</v>
      </c>
      <c r="P47" s="87">
        <f t="shared" si="21"/>
        <v>2621.1277299999997</v>
      </c>
    </row>
    <row r="48" spans="1:16" ht="31.5" x14ac:dyDescent="0.25">
      <c r="A48" s="226"/>
      <c r="B48" s="227"/>
      <c r="C48" s="22" t="s">
        <v>15</v>
      </c>
      <c r="D48" s="138">
        <v>0</v>
      </c>
      <c r="E48" s="139">
        <v>0</v>
      </c>
      <c r="F48" s="139">
        <v>0</v>
      </c>
      <c r="G48" s="139">
        <v>0</v>
      </c>
      <c r="H48" s="169">
        <v>0</v>
      </c>
      <c r="I48" s="209">
        <v>0</v>
      </c>
      <c r="J48" s="147">
        <v>0</v>
      </c>
      <c r="K48" s="157">
        <v>0</v>
      </c>
      <c r="L48" s="157">
        <v>0</v>
      </c>
      <c r="M48" s="157">
        <v>0</v>
      </c>
      <c r="N48" s="157">
        <v>0</v>
      </c>
      <c r="O48" s="157">
        <v>0</v>
      </c>
      <c r="P48" s="87">
        <f t="shared" si="21"/>
        <v>0</v>
      </c>
    </row>
    <row r="49" spans="1:16" ht="15.75" x14ac:dyDescent="0.25">
      <c r="A49" s="226"/>
      <c r="B49" s="227"/>
      <c r="C49" s="22" t="s">
        <v>14</v>
      </c>
      <c r="D49" s="138">
        <v>0</v>
      </c>
      <c r="E49" s="139">
        <v>0</v>
      </c>
      <c r="F49" s="139">
        <v>0</v>
      </c>
      <c r="G49" s="139">
        <v>0</v>
      </c>
      <c r="H49" s="169">
        <v>0</v>
      </c>
      <c r="I49" s="209">
        <v>0</v>
      </c>
      <c r="J49" s="147">
        <v>0</v>
      </c>
      <c r="K49" s="157">
        <v>0</v>
      </c>
      <c r="L49" s="157">
        <v>0</v>
      </c>
      <c r="M49" s="157">
        <v>0</v>
      </c>
      <c r="N49" s="157">
        <v>0</v>
      </c>
      <c r="O49" s="157">
        <v>0</v>
      </c>
      <c r="P49" s="87">
        <f t="shared" si="21"/>
        <v>0</v>
      </c>
    </row>
    <row r="50" spans="1:16" ht="15.75" x14ac:dyDescent="0.25">
      <c r="A50" s="226"/>
      <c r="B50" s="227"/>
      <c r="C50" s="22" t="s">
        <v>13</v>
      </c>
      <c r="D50" s="138">
        <v>174.1</v>
      </c>
      <c r="E50" s="139">
        <v>115.7</v>
      </c>
      <c r="F50" s="139">
        <v>209.5</v>
      </c>
      <c r="G50" s="139">
        <v>172</v>
      </c>
      <c r="H50" s="169">
        <v>238.70773</v>
      </c>
      <c r="I50" s="193">
        <v>148.16</v>
      </c>
      <c r="J50" s="140">
        <v>227.16</v>
      </c>
      <c r="K50" s="157">
        <v>267.16000000000003</v>
      </c>
      <c r="L50" s="157">
        <v>267.16000000000003</v>
      </c>
      <c r="M50" s="157">
        <v>267.16000000000003</v>
      </c>
      <c r="N50" s="157">
        <v>267.16000000000003</v>
      </c>
      <c r="O50" s="157">
        <v>267.16000000000003</v>
      </c>
      <c r="P50" s="87">
        <f t="shared" si="21"/>
        <v>2621.1277299999997</v>
      </c>
    </row>
    <row r="51" spans="1:16" ht="31.5" x14ac:dyDescent="0.25">
      <c r="A51" s="243"/>
      <c r="B51" s="244"/>
      <c r="C51" s="22" t="s">
        <v>30</v>
      </c>
      <c r="D51" s="138">
        <v>0</v>
      </c>
      <c r="E51" s="139">
        <v>0</v>
      </c>
      <c r="F51" s="139">
        <v>0</v>
      </c>
      <c r="G51" s="139">
        <v>0</v>
      </c>
      <c r="H51" s="169">
        <v>0</v>
      </c>
      <c r="I51" s="209">
        <v>0</v>
      </c>
      <c r="J51" s="147">
        <v>0</v>
      </c>
      <c r="K51" s="157">
        <v>0</v>
      </c>
      <c r="L51" s="157">
        <v>0</v>
      </c>
      <c r="M51" s="157">
        <v>0</v>
      </c>
      <c r="N51" s="157">
        <v>0</v>
      </c>
      <c r="O51" s="157">
        <v>0</v>
      </c>
      <c r="P51" s="87">
        <f t="shared" si="21"/>
        <v>0</v>
      </c>
    </row>
    <row r="52" spans="1:16" ht="15.75" x14ac:dyDescent="0.25">
      <c r="A52" s="245" t="s">
        <v>26</v>
      </c>
      <c r="B52" s="246" t="s">
        <v>11</v>
      </c>
      <c r="C52" s="22" t="s">
        <v>16</v>
      </c>
      <c r="D52" s="80">
        <f>D53+D54+D55+D56</f>
        <v>1.5</v>
      </c>
      <c r="E52" s="73">
        <f t="shared" ref="E52:O52" si="26">E53+E54+E55+E56</f>
        <v>1.5</v>
      </c>
      <c r="F52" s="73">
        <f t="shared" si="26"/>
        <v>1.5</v>
      </c>
      <c r="G52" s="73">
        <f t="shared" si="26"/>
        <v>1.5</v>
      </c>
      <c r="H52" s="174">
        <f t="shared" si="26"/>
        <v>1.456</v>
      </c>
      <c r="I52" s="211">
        <f t="shared" ref="I52" si="27">I53+I54+I55+I56</f>
        <v>1.5</v>
      </c>
      <c r="J52" s="61">
        <f t="shared" si="26"/>
        <v>1.5</v>
      </c>
      <c r="K52" s="61">
        <f t="shared" si="26"/>
        <v>1.5</v>
      </c>
      <c r="L52" s="61">
        <f t="shared" si="26"/>
        <v>1.5</v>
      </c>
      <c r="M52" s="61">
        <f t="shared" si="26"/>
        <v>1.5</v>
      </c>
      <c r="N52" s="61">
        <f t="shared" si="26"/>
        <v>1.5</v>
      </c>
      <c r="O52" s="61">
        <f t="shared" si="26"/>
        <v>1.5</v>
      </c>
      <c r="P52" s="87">
        <f t="shared" si="21"/>
        <v>17.956</v>
      </c>
    </row>
    <row r="53" spans="1:16" ht="31.5" x14ac:dyDescent="0.25">
      <c r="A53" s="226"/>
      <c r="B53" s="227"/>
      <c r="C53" s="22" t="s">
        <v>15</v>
      </c>
      <c r="D53" s="138">
        <v>0</v>
      </c>
      <c r="E53" s="139">
        <v>0</v>
      </c>
      <c r="F53" s="139">
        <v>0</v>
      </c>
      <c r="G53" s="139">
        <v>0</v>
      </c>
      <c r="H53" s="169">
        <v>0</v>
      </c>
      <c r="I53" s="193">
        <v>0</v>
      </c>
      <c r="J53" s="140">
        <v>0</v>
      </c>
      <c r="K53" s="157">
        <v>0</v>
      </c>
      <c r="L53" s="157">
        <v>0</v>
      </c>
      <c r="M53" s="157">
        <v>0</v>
      </c>
      <c r="N53" s="157">
        <v>0</v>
      </c>
      <c r="O53" s="157">
        <v>0</v>
      </c>
      <c r="P53" s="87">
        <f t="shared" si="21"/>
        <v>0</v>
      </c>
    </row>
    <row r="54" spans="1:16" ht="15.75" x14ac:dyDescent="0.25">
      <c r="A54" s="226"/>
      <c r="B54" s="227"/>
      <c r="C54" s="22" t="s">
        <v>14</v>
      </c>
      <c r="D54" s="138">
        <v>0</v>
      </c>
      <c r="E54" s="139">
        <v>0</v>
      </c>
      <c r="F54" s="139">
        <v>0</v>
      </c>
      <c r="G54" s="139">
        <v>0</v>
      </c>
      <c r="H54" s="169">
        <v>0</v>
      </c>
      <c r="I54" s="193">
        <v>0</v>
      </c>
      <c r="J54" s="140">
        <v>0</v>
      </c>
      <c r="K54" s="157">
        <v>0</v>
      </c>
      <c r="L54" s="157">
        <v>0</v>
      </c>
      <c r="M54" s="157">
        <v>0</v>
      </c>
      <c r="N54" s="157">
        <v>0</v>
      </c>
      <c r="O54" s="157">
        <v>0</v>
      </c>
      <c r="P54" s="87">
        <f t="shared" si="21"/>
        <v>0</v>
      </c>
    </row>
    <row r="55" spans="1:16" ht="15.75" x14ac:dyDescent="0.25">
      <c r="A55" s="226"/>
      <c r="B55" s="227"/>
      <c r="C55" s="22" t="s">
        <v>13</v>
      </c>
      <c r="D55" s="138">
        <v>1.5</v>
      </c>
      <c r="E55" s="139">
        <v>1.5</v>
      </c>
      <c r="F55" s="139">
        <v>1.5</v>
      </c>
      <c r="G55" s="139">
        <v>1.5</v>
      </c>
      <c r="H55" s="169">
        <v>1.456</v>
      </c>
      <c r="I55" s="193">
        <v>1.5</v>
      </c>
      <c r="J55" s="140">
        <v>1.5</v>
      </c>
      <c r="K55" s="157">
        <v>1.5</v>
      </c>
      <c r="L55" s="157">
        <v>1.5</v>
      </c>
      <c r="M55" s="157">
        <v>1.5</v>
      </c>
      <c r="N55" s="157">
        <v>1.5</v>
      </c>
      <c r="O55" s="157">
        <v>1.5</v>
      </c>
      <c r="P55" s="87">
        <f t="shared" si="21"/>
        <v>17.956</v>
      </c>
    </row>
    <row r="56" spans="1:16" ht="32.25" thickBot="1" x14ac:dyDescent="0.3">
      <c r="A56" s="226"/>
      <c r="B56" s="227"/>
      <c r="C56" s="86" t="s">
        <v>30</v>
      </c>
      <c r="D56" s="141">
        <v>0</v>
      </c>
      <c r="E56" s="142">
        <v>0</v>
      </c>
      <c r="F56" s="142">
        <v>0</v>
      </c>
      <c r="G56" s="142">
        <v>0</v>
      </c>
      <c r="H56" s="170">
        <v>0</v>
      </c>
      <c r="I56" s="206">
        <v>0</v>
      </c>
      <c r="J56" s="143">
        <v>0</v>
      </c>
      <c r="K56" s="158">
        <v>0</v>
      </c>
      <c r="L56" s="158">
        <v>0</v>
      </c>
      <c r="M56" s="158">
        <v>0</v>
      </c>
      <c r="N56" s="158">
        <v>0</v>
      </c>
      <c r="O56" s="158">
        <v>0</v>
      </c>
      <c r="P56" s="66">
        <f t="shared" si="21"/>
        <v>0</v>
      </c>
    </row>
    <row r="57" spans="1:16" ht="49.5" customHeight="1" thickBot="1" x14ac:dyDescent="0.3">
      <c r="A57" s="92" t="s">
        <v>22</v>
      </c>
      <c r="B57" s="93" t="s">
        <v>6</v>
      </c>
      <c r="C57" s="103"/>
      <c r="D57" s="95">
        <f>D58+D63</f>
        <v>478.08677</v>
      </c>
      <c r="E57" s="106">
        <f t="shared" ref="E57:O57" si="28">E58+E63</f>
        <v>308.50800000000004</v>
      </c>
      <c r="F57" s="96">
        <f t="shared" si="28"/>
        <v>405.5</v>
      </c>
      <c r="G57" s="96">
        <f t="shared" si="28"/>
        <v>1180.5</v>
      </c>
      <c r="H57" s="167">
        <f t="shared" si="28"/>
        <v>769.55700000000002</v>
      </c>
      <c r="I57" s="197">
        <f t="shared" ref="I57" si="29">I58+I63</f>
        <v>566.02909999999997</v>
      </c>
      <c r="J57" s="97">
        <f t="shared" si="28"/>
        <v>333</v>
      </c>
      <c r="K57" s="97">
        <f t="shared" si="28"/>
        <v>317.5</v>
      </c>
      <c r="L57" s="97">
        <f t="shared" si="28"/>
        <v>317.5</v>
      </c>
      <c r="M57" s="97">
        <f t="shared" si="28"/>
        <v>317.5</v>
      </c>
      <c r="N57" s="97">
        <f t="shared" si="28"/>
        <v>317.5</v>
      </c>
      <c r="O57" s="97">
        <f t="shared" si="28"/>
        <v>317.5</v>
      </c>
      <c r="P57" s="98">
        <f t="shared" si="21"/>
        <v>5628.6808700000001</v>
      </c>
    </row>
    <row r="58" spans="1:16" ht="15.75" x14ac:dyDescent="0.25">
      <c r="A58" s="226" t="s">
        <v>26</v>
      </c>
      <c r="B58" s="227" t="s">
        <v>25</v>
      </c>
      <c r="C58" s="88" t="s">
        <v>16</v>
      </c>
      <c r="D58" s="89">
        <f>D59+D60+D61+D62</f>
        <v>310.18677000000002</v>
      </c>
      <c r="E58" s="130">
        <f t="shared" ref="E58:O58" si="30">E59+E60+E61+E62</f>
        <v>156.458</v>
      </c>
      <c r="F58" s="90">
        <f t="shared" si="30"/>
        <v>176.78</v>
      </c>
      <c r="G58" s="90">
        <f t="shared" si="30"/>
        <v>498.1</v>
      </c>
      <c r="H58" s="168">
        <f t="shared" si="30"/>
        <v>135.03443999999999</v>
      </c>
      <c r="I58" s="192">
        <f t="shared" ref="I58" si="31">I59+I60+I61+I62</f>
        <v>210.5</v>
      </c>
      <c r="J58" s="91">
        <f t="shared" si="30"/>
        <v>333</v>
      </c>
      <c r="K58" s="91">
        <f t="shared" si="30"/>
        <v>317.5</v>
      </c>
      <c r="L58" s="91">
        <f t="shared" si="30"/>
        <v>317.5</v>
      </c>
      <c r="M58" s="91">
        <f t="shared" si="30"/>
        <v>317.5</v>
      </c>
      <c r="N58" s="91">
        <f t="shared" si="30"/>
        <v>317.5</v>
      </c>
      <c r="O58" s="91">
        <f t="shared" si="30"/>
        <v>317.5</v>
      </c>
      <c r="P58" s="87">
        <f t="shared" si="21"/>
        <v>3407.5592099999999</v>
      </c>
    </row>
    <row r="59" spans="1:16" ht="31.5" x14ac:dyDescent="0.25">
      <c r="A59" s="226"/>
      <c r="B59" s="227"/>
      <c r="C59" s="22" t="s">
        <v>15</v>
      </c>
      <c r="D59" s="138">
        <v>0</v>
      </c>
      <c r="E59" s="148">
        <v>0</v>
      </c>
      <c r="F59" s="139">
        <v>0</v>
      </c>
      <c r="G59" s="139">
        <v>0</v>
      </c>
      <c r="H59" s="169">
        <v>0</v>
      </c>
      <c r="I59" s="209">
        <v>0</v>
      </c>
      <c r="J59" s="147">
        <v>0</v>
      </c>
      <c r="K59" s="157">
        <v>0</v>
      </c>
      <c r="L59" s="157">
        <v>0</v>
      </c>
      <c r="M59" s="157">
        <v>0</v>
      </c>
      <c r="N59" s="157">
        <v>0</v>
      </c>
      <c r="O59" s="157">
        <v>0</v>
      </c>
      <c r="P59" s="87">
        <f t="shared" si="21"/>
        <v>0</v>
      </c>
    </row>
    <row r="60" spans="1:16" ht="15.75" x14ac:dyDescent="0.25">
      <c r="A60" s="226"/>
      <c r="B60" s="227"/>
      <c r="C60" s="22" t="s">
        <v>14</v>
      </c>
      <c r="D60" s="138">
        <v>0</v>
      </c>
      <c r="E60" s="148">
        <v>0</v>
      </c>
      <c r="F60" s="139">
        <v>0</v>
      </c>
      <c r="G60" s="139">
        <v>0</v>
      </c>
      <c r="H60" s="169">
        <v>0</v>
      </c>
      <c r="I60" s="209">
        <v>0</v>
      </c>
      <c r="J60" s="147">
        <v>0</v>
      </c>
      <c r="K60" s="157">
        <v>0</v>
      </c>
      <c r="L60" s="157">
        <v>0</v>
      </c>
      <c r="M60" s="157">
        <v>0</v>
      </c>
      <c r="N60" s="157">
        <v>0</v>
      </c>
      <c r="O60" s="157">
        <v>0</v>
      </c>
      <c r="P60" s="87">
        <f t="shared" si="21"/>
        <v>0</v>
      </c>
    </row>
    <row r="61" spans="1:16" ht="15.75" x14ac:dyDescent="0.25">
      <c r="A61" s="226"/>
      <c r="B61" s="227"/>
      <c r="C61" s="22" t="s">
        <v>13</v>
      </c>
      <c r="D61" s="138">
        <v>310.18677000000002</v>
      </c>
      <c r="E61" s="148">
        <v>156.458</v>
      </c>
      <c r="F61" s="139">
        <v>176.78</v>
      </c>
      <c r="G61" s="139">
        <v>498.1</v>
      </c>
      <c r="H61" s="169">
        <v>135.03443999999999</v>
      </c>
      <c r="I61" s="193">
        <v>210.5</v>
      </c>
      <c r="J61" s="140">
        <v>333</v>
      </c>
      <c r="K61" s="157">
        <v>317.5</v>
      </c>
      <c r="L61" s="157">
        <v>317.5</v>
      </c>
      <c r="M61" s="157">
        <v>317.5</v>
      </c>
      <c r="N61" s="157">
        <v>317.5</v>
      </c>
      <c r="O61" s="157">
        <v>317.5</v>
      </c>
      <c r="P61" s="87">
        <f t="shared" si="21"/>
        <v>3407.5592099999999</v>
      </c>
    </row>
    <row r="62" spans="1:16" ht="31.5" x14ac:dyDescent="0.25">
      <c r="A62" s="243"/>
      <c r="B62" s="244"/>
      <c r="C62" s="22" t="s">
        <v>30</v>
      </c>
      <c r="D62" s="138">
        <v>0</v>
      </c>
      <c r="E62" s="148">
        <v>0</v>
      </c>
      <c r="F62" s="139">
        <v>0</v>
      </c>
      <c r="G62" s="139">
        <v>0</v>
      </c>
      <c r="H62" s="169">
        <v>0</v>
      </c>
      <c r="I62" s="209">
        <v>0</v>
      </c>
      <c r="J62" s="147">
        <v>0</v>
      </c>
      <c r="K62" s="157">
        <v>0</v>
      </c>
      <c r="L62" s="157">
        <v>0</v>
      </c>
      <c r="M62" s="157">
        <v>0</v>
      </c>
      <c r="N62" s="157">
        <v>0</v>
      </c>
      <c r="O62" s="157">
        <v>0</v>
      </c>
      <c r="P62" s="87">
        <f t="shared" si="21"/>
        <v>0</v>
      </c>
    </row>
    <row r="63" spans="1:16" ht="15.75" x14ac:dyDescent="0.25">
      <c r="A63" s="245" t="s">
        <v>26</v>
      </c>
      <c r="B63" s="246" t="s">
        <v>11</v>
      </c>
      <c r="C63" s="22" t="s">
        <v>16</v>
      </c>
      <c r="D63" s="80">
        <f>D64+D65+D66+D67</f>
        <v>167.9</v>
      </c>
      <c r="E63" s="85">
        <f t="shared" ref="E63:O63" si="32">E64+E65+E66+E67</f>
        <v>152.05000000000001</v>
      </c>
      <c r="F63" s="73">
        <f t="shared" si="32"/>
        <v>228.72</v>
      </c>
      <c r="G63" s="73">
        <f t="shared" si="32"/>
        <v>682.4</v>
      </c>
      <c r="H63" s="174">
        <f t="shared" si="32"/>
        <v>634.52256</v>
      </c>
      <c r="I63" s="211">
        <f t="shared" ref="I63" si="33">I64+I65+I66+I67</f>
        <v>355.52910000000003</v>
      </c>
      <c r="J63" s="61">
        <f t="shared" si="32"/>
        <v>0</v>
      </c>
      <c r="K63" s="61">
        <f t="shared" si="32"/>
        <v>0</v>
      </c>
      <c r="L63" s="61">
        <f t="shared" si="32"/>
        <v>0</v>
      </c>
      <c r="M63" s="61">
        <f t="shared" si="32"/>
        <v>0</v>
      </c>
      <c r="N63" s="61">
        <f t="shared" si="32"/>
        <v>0</v>
      </c>
      <c r="O63" s="61">
        <f t="shared" si="32"/>
        <v>0</v>
      </c>
      <c r="P63" s="87">
        <f t="shared" si="21"/>
        <v>2221.1216600000002</v>
      </c>
    </row>
    <row r="64" spans="1:16" ht="32.25" customHeight="1" x14ac:dyDescent="0.25">
      <c r="A64" s="226"/>
      <c r="B64" s="227"/>
      <c r="C64" s="22" t="s">
        <v>15</v>
      </c>
      <c r="D64" s="138">
        <v>0</v>
      </c>
      <c r="E64" s="148">
        <v>0</v>
      </c>
      <c r="F64" s="139">
        <v>0</v>
      </c>
      <c r="G64" s="139">
        <v>0</v>
      </c>
      <c r="H64" s="169">
        <v>0</v>
      </c>
      <c r="I64" s="209">
        <v>0</v>
      </c>
      <c r="J64" s="147">
        <v>0</v>
      </c>
      <c r="K64" s="157">
        <v>0</v>
      </c>
      <c r="L64" s="157">
        <v>0</v>
      </c>
      <c r="M64" s="157">
        <v>0</v>
      </c>
      <c r="N64" s="157">
        <v>0</v>
      </c>
      <c r="O64" s="157">
        <v>0</v>
      </c>
      <c r="P64" s="87">
        <f t="shared" si="21"/>
        <v>0</v>
      </c>
    </row>
    <row r="65" spans="1:16" ht="15.75" x14ac:dyDescent="0.25">
      <c r="A65" s="226"/>
      <c r="B65" s="227"/>
      <c r="C65" s="22" t="s">
        <v>14</v>
      </c>
      <c r="D65" s="138">
        <v>0</v>
      </c>
      <c r="E65" s="148">
        <v>0</v>
      </c>
      <c r="F65" s="139">
        <v>0</v>
      </c>
      <c r="G65" s="139">
        <v>0</v>
      </c>
      <c r="H65" s="169">
        <v>0</v>
      </c>
      <c r="I65" s="209">
        <v>0</v>
      </c>
      <c r="J65" s="147">
        <v>0</v>
      </c>
      <c r="K65" s="157">
        <v>0</v>
      </c>
      <c r="L65" s="157">
        <v>0</v>
      </c>
      <c r="M65" s="157">
        <v>0</v>
      </c>
      <c r="N65" s="157">
        <v>0</v>
      </c>
      <c r="O65" s="157">
        <v>0</v>
      </c>
      <c r="P65" s="87">
        <f t="shared" si="21"/>
        <v>0</v>
      </c>
    </row>
    <row r="66" spans="1:16" ht="15.75" x14ac:dyDescent="0.25">
      <c r="A66" s="226"/>
      <c r="B66" s="227"/>
      <c r="C66" s="22" t="s">
        <v>13</v>
      </c>
      <c r="D66" s="138">
        <v>167.9</v>
      </c>
      <c r="E66" s="148">
        <v>152.05000000000001</v>
      </c>
      <c r="F66" s="139">
        <v>228.72</v>
      </c>
      <c r="G66" s="139">
        <v>682.4</v>
      </c>
      <c r="H66" s="169">
        <v>634.52256</v>
      </c>
      <c r="I66" s="193">
        <v>355.52910000000003</v>
      </c>
      <c r="J66" s="140">
        <v>0</v>
      </c>
      <c r="K66" s="157">
        <v>0</v>
      </c>
      <c r="L66" s="157">
        <v>0</v>
      </c>
      <c r="M66" s="157">
        <v>0</v>
      </c>
      <c r="N66" s="157">
        <v>0</v>
      </c>
      <c r="O66" s="157">
        <v>0</v>
      </c>
      <c r="P66" s="87">
        <f t="shared" si="21"/>
        <v>2221.1216600000002</v>
      </c>
    </row>
    <row r="67" spans="1:16" ht="32.25" thickBot="1" x14ac:dyDescent="0.3">
      <c r="A67" s="226"/>
      <c r="B67" s="227"/>
      <c r="C67" s="86" t="s">
        <v>30</v>
      </c>
      <c r="D67" s="141">
        <v>0</v>
      </c>
      <c r="E67" s="149">
        <v>0</v>
      </c>
      <c r="F67" s="142">
        <v>0</v>
      </c>
      <c r="G67" s="142">
        <v>0</v>
      </c>
      <c r="H67" s="170">
        <v>0</v>
      </c>
      <c r="I67" s="206">
        <v>0</v>
      </c>
      <c r="J67" s="143">
        <v>0</v>
      </c>
      <c r="K67" s="158">
        <v>0</v>
      </c>
      <c r="L67" s="158">
        <v>0</v>
      </c>
      <c r="M67" s="158">
        <v>0</v>
      </c>
      <c r="N67" s="158">
        <v>0</v>
      </c>
      <c r="O67" s="158">
        <v>0</v>
      </c>
      <c r="P67" s="87">
        <f t="shared" si="21"/>
        <v>0</v>
      </c>
    </row>
    <row r="68" spans="1:16" ht="63.75" thickBot="1" x14ac:dyDescent="0.3">
      <c r="A68" s="92" t="s">
        <v>22</v>
      </c>
      <c r="B68" s="93" t="s">
        <v>42</v>
      </c>
      <c r="C68" s="103"/>
      <c r="D68" s="95">
        <f>D69+D74</f>
        <v>0</v>
      </c>
      <c r="E68" s="96">
        <f t="shared" ref="E68:O68" si="34">E69+E74</f>
        <v>22.5</v>
      </c>
      <c r="F68" s="96">
        <f t="shared" si="34"/>
        <v>0</v>
      </c>
      <c r="G68" s="96">
        <f t="shared" si="34"/>
        <v>0</v>
      </c>
      <c r="H68" s="167">
        <f t="shared" si="34"/>
        <v>0</v>
      </c>
      <c r="I68" s="197">
        <f t="shared" ref="I68" si="35">I69+I74</f>
        <v>0</v>
      </c>
      <c r="J68" s="97">
        <f t="shared" si="34"/>
        <v>0</v>
      </c>
      <c r="K68" s="97">
        <f t="shared" si="34"/>
        <v>0</v>
      </c>
      <c r="L68" s="97">
        <f t="shared" si="34"/>
        <v>0</v>
      </c>
      <c r="M68" s="97">
        <f t="shared" si="34"/>
        <v>0</v>
      </c>
      <c r="N68" s="97">
        <f t="shared" si="34"/>
        <v>0</v>
      </c>
      <c r="O68" s="97">
        <f t="shared" si="34"/>
        <v>0</v>
      </c>
      <c r="P68" s="87">
        <f t="shared" si="21"/>
        <v>22.5</v>
      </c>
    </row>
    <row r="69" spans="1:16" ht="15.75" x14ac:dyDescent="0.25">
      <c r="A69" s="226" t="s">
        <v>26</v>
      </c>
      <c r="B69" s="227" t="s">
        <v>25</v>
      </c>
      <c r="C69" s="88" t="s">
        <v>16</v>
      </c>
      <c r="D69" s="89">
        <f>D70+D71+D72+D73</f>
        <v>0</v>
      </c>
      <c r="E69" s="90">
        <f t="shared" ref="E69:H69" si="36">E70+E71+E72+E73</f>
        <v>0</v>
      </c>
      <c r="F69" s="90">
        <f t="shared" si="36"/>
        <v>0</v>
      </c>
      <c r="G69" s="90">
        <f t="shared" si="36"/>
        <v>0</v>
      </c>
      <c r="H69" s="168">
        <f t="shared" si="36"/>
        <v>0</v>
      </c>
      <c r="I69" s="192">
        <f t="shared" ref="I69:O69" si="37">I70+I71+I72+I73</f>
        <v>0</v>
      </c>
      <c r="J69" s="91">
        <f t="shared" si="37"/>
        <v>0</v>
      </c>
      <c r="K69" s="91">
        <f t="shared" si="37"/>
        <v>0</v>
      </c>
      <c r="L69" s="91">
        <f t="shared" si="37"/>
        <v>0</v>
      </c>
      <c r="M69" s="91">
        <f t="shared" si="37"/>
        <v>0</v>
      </c>
      <c r="N69" s="91">
        <f t="shared" si="37"/>
        <v>0</v>
      </c>
      <c r="O69" s="91">
        <f t="shared" si="37"/>
        <v>0</v>
      </c>
      <c r="P69" s="87">
        <f t="shared" si="21"/>
        <v>0</v>
      </c>
    </row>
    <row r="70" spans="1:16" ht="31.5" x14ac:dyDescent="0.25">
      <c r="A70" s="226"/>
      <c r="B70" s="227"/>
      <c r="C70" s="22" t="s">
        <v>15</v>
      </c>
      <c r="D70" s="138">
        <v>0</v>
      </c>
      <c r="E70" s="139">
        <v>0</v>
      </c>
      <c r="F70" s="139">
        <v>0</v>
      </c>
      <c r="G70" s="139">
        <v>0</v>
      </c>
      <c r="H70" s="169">
        <v>0</v>
      </c>
      <c r="I70" s="209">
        <v>0</v>
      </c>
      <c r="J70" s="147">
        <v>0</v>
      </c>
      <c r="K70" s="157">
        <v>0</v>
      </c>
      <c r="L70" s="157">
        <v>0</v>
      </c>
      <c r="M70" s="157">
        <v>0</v>
      </c>
      <c r="N70" s="157">
        <v>0</v>
      </c>
      <c r="O70" s="157">
        <v>0</v>
      </c>
      <c r="P70" s="87">
        <f t="shared" ref="P70:P92" si="38">SUM(D70:O70)</f>
        <v>0</v>
      </c>
    </row>
    <row r="71" spans="1:16" ht="15.75" x14ac:dyDescent="0.25">
      <c r="A71" s="226"/>
      <c r="B71" s="227"/>
      <c r="C71" s="22" t="s">
        <v>14</v>
      </c>
      <c r="D71" s="138">
        <v>0</v>
      </c>
      <c r="E71" s="139">
        <v>0</v>
      </c>
      <c r="F71" s="139">
        <v>0</v>
      </c>
      <c r="G71" s="139">
        <v>0</v>
      </c>
      <c r="H71" s="169">
        <v>0</v>
      </c>
      <c r="I71" s="209">
        <v>0</v>
      </c>
      <c r="J71" s="147">
        <v>0</v>
      </c>
      <c r="K71" s="157">
        <v>0</v>
      </c>
      <c r="L71" s="157">
        <v>0</v>
      </c>
      <c r="M71" s="157">
        <v>0</v>
      </c>
      <c r="N71" s="157">
        <v>0</v>
      </c>
      <c r="O71" s="157">
        <v>0</v>
      </c>
      <c r="P71" s="87">
        <f>SUM(D71:O71)</f>
        <v>0</v>
      </c>
    </row>
    <row r="72" spans="1:16" ht="15.75" x14ac:dyDescent="0.25">
      <c r="A72" s="226"/>
      <c r="B72" s="227"/>
      <c r="C72" s="22" t="s">
        <v>13</v>
      </c>
      <c r="D72" s="138">
        <v>0</v>
      </c>
      <c r="E72" s="139">
        <v>0</v>
      </c>
      <c r="F72" s="139">
        <v>0</v>
      </c>
      <c r="G72" s="139">
        <v>0</v>
      </c>
      <c r="H72" s="169">
        <v>0</v>
      </c>
      <c r="I72" s="209">
        <v>0</v>
      </c>
      <c r="J72" s="147">
        <v>0</v>
      </c>
      <c r="K72" s="157">
        <v>0</v>
      </c>
      <c r="L72" s="157">
        <v>0</v>
      </c>
      <c r="M72" s="157">
        <v>0</v>
      </c>
      <c r="N72" s="157">
        <v>0</v>
      </c>
      <c r="O72" s="157">
        <v>0</v>
      </c>
      <c r="P72" s="87">
        <f>SUM(D72:O72)</f>
        <v>0</v>
      </c>
    </row>
    <row r="73" spans="1:16" ht="31.5" x14ac:dyDescent="0.25">
      <c r="A73" s="243"/>
      <c r="B73" s="244"/>
      <c r="C73" s="22" t="s">
        <v>30</v>
      </c>
      <c r="D73" s="138">
        <v>0</v>
      </c>
      <c r="E73" s="139">
        <v>0</v>
      </c>
      <c r="F73" s="139">
        <v>0</v>
      </c>
      <c r="G73" s="139">
        <v>0</v>
      </c>
      <c r="H73" s="169">
        <v>0</v>
      </c>
      <c r="I73" s="209">
        <v>0</v>
      </c>
      <c r="J73" s="147">
        <v>0</v>
      </c>
      <c r="K73" s="157">
        <v>0</v>
      </c>
      <c r="L73" s="157">
        <v>0</v>
      </c>
      <c r="M73" s="157">
        <v>0</v>
      </c>
      <c r="N73" s="157">
        <v>0</v>
      </c>
      <c r="O73" s="157">
        <v>0</v>
      </c>
      <c r="P73" s="87">
        <f>SUM(D73:O73)</f>
        <v>0</v>
      </c>
    </row>
    <row r="74" spans="1:16" ht="15.75" x14ac:dyDescent="0.25">
      <c r="A74" s="245" t="s">
        <v>26</v>
      </c>
      <c r="B74" s="246" t="s">
        <v>11</v>
      </c>
      <c r="C74" s="22" t="s">
        <v>16</v>
      </c>
      <c r="D74" s="80">
        <f>D75+D76+D77+D78</f>
        <v>0</v>
      </c>
      <c r="E74" s="73">
        <f t="shared" ref="E74:H74" si="39">E75+E76+E77+E78</f>
        <v>22.5</v>
      </c>
      <c r="F74" s="73">
        <f t="shared" si="39"/>
        <v>0</v>
      </c>
      <c r="G74" s="73">
        <f t="shared" si="39"/>
        <v>0</v>
      </c>
      <c r="H74" s="174">
        <f t="shared" si="39"/>
        <v>0</v>
      </c>
      <c r="I74" s="211">
        <f t="shared" ref="I74:O74" si="40">I75+I76+I77+I78</f>
        <v>0</v>
      </c>
      <c r="J74" s="61">
        <f t="shared" si="40"/>
        <v>0</v>
      </c>
      <c r="K74" s="61">
        <f t="shared" si="40"/>
        <v>0</v>
      </c>
      <c r="L74" s="61">
        <f t="shared" si="40"/>
        <v>0</v>
      </c>
      <c r="M74" s="61">
        <f t="shared" si="40"/>
        <v>0</v>
      </c>
      <c r="N74" s="61">
        <f t="shared" si="40"/>
        <v>0</v>
      </c>
      <c r="O74" s="61">
        <f t="shared" si="40"/>
        <v>0</v>
      </c>
      <c r="P74" s="87">
        <f>SUM(D74:O74)</f>
        <v>22.5</v>
      </c>
    </row>
    <row r="75" spans="1:16" ht="31.5" x14ac:dyDescent="0.25">
      <c r="A75" s="226"/>
      <c r="B75" s="227"/>
      <c r="C75" s="22" t="s">
        <v>15</v>
      </c>
      <c r="D75" s="138">
        <v>0</v>
      </c>
      <c r="E75" s="139">
        <v>0</v>
      </c>
      <c r="F75" s="139">
        <v>0</v>
      </c>
      <c r="G75" s="139">
        <v>0</v>
      </c>
      <c r="H75" s="169">
        <v>0</v>
      </c>
      <c r="I75" s="209">
        <v>0</v>
      </c>
      <c r="J75" s="147">
        <v>0</v>
      </c>
      <c r="K75" s="157">
        <v>0</v>
      </c>
      <c r="L75" s="157">
        <v>0</v>
      </c>
      <c r="M75" s="157">
        <v>0</v>
      </c>
      <c r="N75" s="157">
        <v>0</v>
      </c>
      <c r="O75" s="157">
        <v>0</v>
      </c>
      <c r="P75" s="87">
        <f t="shared" si="38"/>
        <v>0</v>
      </c>
    </row>
    <row r="76" spans="1:16" ht="15.75" x14ac:dyDescent="0.25">
      <c r="A76" s="226"/>
      <c r="B76" s="227"/>
      <c r="C76" s="22" t="s">
        <v>14</v>
      </c>
      <c r="D76" s="138">
        <v>0</v>
      </c>
      <c r="E76" s="139">
        <v>0</v>
      </c>
      <c r="F76" s="139">
        <v>0</v>
      </c>
      <c r="G76" s="139">
        <v>0</v>
      </c>
      <c r="H76" s="169">
        <v>0</v>
      </c>
      <c r="I76" s="209">
        <v>0</v>
      </c>
      <c r="J76" s="147">
        <v>0</v>
      </c>
      <c r="K76" s="157">
        <v>0</v>
      </c>
      <c r="L76" s="157">
        <v>0</v>
      </c>
      <c r="M76" s="157">
        <v>0</v>
      </c>
      <c r="N76" s="157">
        <v>0</v>
      </c>
      <c r="O76" s="157">
        <v>0</v>
      </c>
      <c r="P76" s="87">
        <f t="shared" si="38"/>
        <v>0</v>
      </c>
    </row>
    <row r="77" spans="1:16" ht="15.75" x14ac:dyDescent="0.25">
      <c r="A77" s="226"/>
      <c r="B77" s="227"/>
      <c r="C77" s="22" t="s">
        <v>13</v>
      </c>
      <c r="D77" s="138">
        <v>0</v>
      </c>
      <c r="E77" s="139">
        <v>22.5</v>
      </c>
      <c r="F77" s="139">
        <v>0</v>
      </c>
      <c r="G77" s="139">
        <v>0</v>
      </c>
      <c r="H77" s="169">
        <v>0</v>
      </c>
      <c r="I77" s="209">
        <v>0</v>
      </c>
      <c r="J77" s="147">
        <v>0</v>
      </c>
      <c r="K77" s="157">
        <v>0</v>
      </c>
      <c r="L77" s="157">
        <v>0</v>
      </c>
      <c r="M77" s="157">
        <v>0</v>
      </c>
      <c r="N77" s="157">
        <v>0</v>
      </c>
      <c r="O77" s="157">
        <v>0</v>
      </c>
      <c r="P77" s="87">
        <f t="shared" si="38"/>
        <v>22.5</v>
      </c>
    </row>
    <row r="78" spans="1:16" ht="32.25" thickBot="1" x14ac:dyDescent="0.3">
      <c r="A78" s="226"/>
      <c r="B78" s="227"/>
      <c r="C78" s="86" t="s">
        <v>30</v>
      </c>
      <c r="D78" s="141">
        <v>0</v>
      </c>
      <c r="E78" s="142">
        <v>0</v>
      </c>
      <c r="F78" s="142">
        <v>0</v>
      </c>
      <c r="G78" s="142">
        <v>0</v>
      </c>
      <c r="H78" s="170">
        <v>0</v>
      </c>
      <c r="I78" s="212">
        <v>0</v>
      </c>
      <c r="J78" s="150">
        <v>0</v>
      </c>
      <c r="K78" s="158">
        <v>0</v>
      </c>
      <c r="L78" s="158">
        <v>0</v>
      </c>
      <c r="M78" s="158">
        <v>0</v>
      </c>
      <c r="N78" s="158">
        <v>0</v>
      </c>
      <c r="O78" s="158">
        <v>0</v>
      </c>
      <c r="P78" s="87">
        <f t="shared" si="38"/>
        <v>0</v>
      </c>
    </row>
    <row r="79" spans="1:16" s="4" customFormat="1" ht="34.5" customHeight="1" thickBot="1" x14ac:dyDescent="0.3">
      <c r="A79" s="92" t="s">
        <v>22</v>
      </c>
      <c r="B79" s="113" t="s">
        <v>35</v>
      </c>
      <c r="C79" s="94" t="s">
        <v>16</v>
      </c>
      <c r="D79" s="95">
        <f>D80</f>
        <v>0</v>
      </c>
      <c r="E79" s="96">
        <f t="shared" ref="E79:O79" si="41">E80</f>
        <v>0</v>
      </c>
      <c r="F79" s="96">
        <f t="shared" si="41"/>
        <v>0</v>
      </c>
      <c r="G79" s="96">
        <f t="shared" si="41"/>
        <v>0</v>
      </c>
      <c r="H79" s="167">
        <f t="shared" si="41"/>
        <v>0</v>
      </c>
      <c r="I79" s="197">
        <f t="shared" si="41"/>
        <v>0</v>
      </c>
      <c r="J79" s="96">
        <f t="shared" si="41"/>
        <v>286</v>
      </c>
      <c r="K79" s="96">
        <f t="shared" si="41"/>
        <v>599</v>
      </c>
      <c r="L79" s="96">
        <f t="shared" si="41"/>
        <v>599</v>
      </c>
      <c r="M79" s="96">
        <f t="shared" si="41"/>
        <v>599</v>
      </c>
      <c r="N79" s="96">
        <f t="shared" si="41"/>
        <v>599</v>
      </c>
      <c r="O79" s="96">
        <f t="shared" si="41"/>
        <v>599</v>
      </c>
      <c r="P79" s="87">
        <f t="shared" si="38"/>
        <v>3281</v>
      </c>
    </row>
    <row r="80" spans="1:16" ht="37.5" customHeight="1" thickBot="1" x14ac:dyDescent="0.3">
      <c r="A80" s="105" t="s">
        <v>26</v>
      </c>
      <c r="B80" s="112" t="s">
        <v>11</v>
      </c>
      <c r="C80" s="30" t="s">
        <v>13</v>
      </c>
      <c r="D80" s="151">
        <v>0</v>
      </c>
      <c r="E80" s="152">
        <v>0</v>
      </c>
      <c r="F80" s="152">
        <v>0</v>
      </c>
      <c r="G80" s="152">
        <v>0</v>
      </c>
      <c r="H80" s="175">
        <v>0</v>
      </c>
      <c r="I80" s="213">
        <v>0</v>
      </c>
      <c r="J80" s="153">
        <v>286</v>
      </c>
      <c r="K80" s="153">
        <v>599</v>
      </c>
      <c r="L80" s="153">
        <v>599</v>
      </c>
      <c r="M80" s="153">
        <v>599</v>
      </c>
      <c r="N80" s="153">
        <v>599</v>
      </c>
      <c r="O80" s="153">
        <v>599</v>
      </c>
      <c r="P80" s="87">
        <f t="shared" si="38"/>
        <v>3281</v>
      </c>
    </row>
    <row r="81" spans="1:16" ht="63.75" thickBot="1" x14ac:dyDescent="0.3">
      <c r="A81" s="92" t="s">
        <v>22</v>
      </c>
      <c r="B81" s="93" t="s">
        <v>7</v>
      </c>
      <c r="C81" s="103"/>
      <c r="D81" s="95">
        <f>D82</f>
        <v>0</v>
      </c>
      <c r="E81" s="96">
        <f t="shared" ref="E81:O81" si="42">E82</f>
        <v>10</v>
      </c>
      <c r="F81" s="96">
        <f t="shared" si="42"/>
        <v>20</v>
      </c>
      <c r="G81" s="96">
        <f t="shared" si="42"/>
        <v>20</v>
      </c>
      <c r="H81" s="167">
        <f t="shared" si="42"/>
        <v>0</v>
      </c>
      <c r="I81" s="197">
        <f t="shared" si="42"/>
        <v>20</v>
      </c>
      <c r="J81" s="96">
        <f t="shared" si="42"/>
        <v>20</v>
      </c>
      <c r="K81" s="96">
        <f t="shared" si="42"/>
        <v>20</v>
      </c>
      <c r="L81" s="96">
        <f t="shared" si="42"/>
        <v>20</v>
      </c>
      <c r="M81" s="96">
        <f t="shared" si="42"/>
        <v>20</v>
      </c>
      <c r="N81" s="96">
        <f t="shared" si="42"/>
        <v>20</v>
      </c>
      <c r="O81" s="96">
        <f t="shared" si="42"/>
        <v>20</v>
      </c>
      <c r="P81" s="87">
        <f t="shared" si="38"/>
        <v>190</v>
      </c>
    </row>
    <row r="82" spans="1:16" ht="15.75" x14ac:dyDescent="0.25">
      <c r="A82" s="226" t="s">
        <v>26</v>
      </c>
      <c r="B82" s="227" t="s">
        <v>11</v>
      </c>
      <c r="C82" s="88" t="s">
        <v>16</v>
      </c>
      <c r="D82" s="89">
        <f>D85</f>
        <v>0</v>
      </c>
      <c r="E82" s="90">
        <f t="shared" ref="E82:H82" si="43">E85</f>
        <v>10</v>
      </c>
      <c r="F82" s="90">
        <f t="shared" si="43"/>
        <v>20</v>
      </c>
      <c r="G82" s="90">
        <f>G85</f>
        <v>20</v>
      </c>
      <c r="H82" s="168">
        <f t="shared" si="43"/>
        <v>0</v>
      </c>
      <c r="I82" s="192">
        <f t="shared" ref="I82:O82" si="44">I85</f>
        <v>20</v>
      </c>
      <c r="J82" s="91">
        <f t="shared" si="44"/>
        <v>20</v>
      </c>
      <c r="K82" s="91">
        <f t="shared" si="44"/>
        <v>20</v>
      </c>
      <c r="L82" s="91">
        <f t="shared" si="44"/>
        <v>20</v>
      </c>
      <c r="M82" s="91">
        <f t="shared" si="44"/>
        <v>20</v>
      </c>
      <c r="N82" s="91">
        <f t="shared" si="44"/>
        <v>20</v>
      </c>
      <c r="O82" s="91">
        <f t="shared" si="44"/>
        <v>20</v>
      </c>
      <c r="P82" s="87">
        <f t="shared" si="38"/>
        <v>190</v>
      </c>
    </row>
    <row r="83" spans="1:16" ht="31.5" x14ac:dyDescent="0.25">
      <c r="A83" s="226"/>
      <c r="B83" s="227"/>
      <c r="C83" s="22" t="s">
        <v>15</v>
      </c>
      <c r="D83" s="138">
        <v>0</v>
      </c>
      <c r="E83" s="139">
        <v>0</v>
      </c>
      <c r="F83" s="139">
        <v>0</v>
      </c>
      <c r="G83" s="139">
        <v>0</v>
      </c>
      <c r="H83" s="169">
        <v>0</v>
      </c>
      <c r="I83" s="209">
        <v>0</v>
      </c>
      <c r="J83" s="147">
        <v>0</v>
      </c>
      <c r="K83" s="157">
        <v>0</v>
      </c>
      <c r="L83" s="157">
        <v>0</v>
      </c>
      <c r="M83" s="157">
        <v>0</v>
      </c>
      <c r="N83" s="157">
        <v>0</v>
      </c>
      <c r="O83" s="157">
        <v>0</v>
      </c>
      <c r="P83" s="87">
        <f t="shared" si="38"/>
        <v>0</v>
      </c>
    </row>
    <row r="84" spans="1:16" ht="15.75" x14ac:dyDescent="0.25">
      <c r="A84" s="226"/>
      <c r="B84" s="227"/>
      <c r="C84" s="22" t="s">
        <v>14</v>
      </c>
      <c r="D84" s="138">
        <v>0</v>
      </c>
      <c r="E84" s="139">
        <v>0</v>
      </c>
      <c r="F84" s="139">
        <v>0</v>
      </c>
      <c r="G84" s="139">
        <v>0</v>
      </c>
      <c r="H84" s="169">
        <v>0</v>
      </c>
      <c r="I84" s="209">
        <v>0</v>
      </c>
      <c r="J84" s="147">
        <v>0</v>
      </c>
      <c r="K84" s="157">
        <v>0</v>
      </c>
      <c r="L84" s="157">
        <v>0</v>
      </c>
      <c r="M84" s="157">
        <v>0</v>
      </c>
      <c r="N84" s="157">
        <v>0</v>
      </c>
      <c r="O84" s="157">
        <v>0</v>
      </c>
      <c r="P84" s="87">
        <f t="shared" si="38"/>
        <v>0</v>
      </c>
    </row>
    <row r="85" spans="1:16" ht="15.75" x14ac:dyDescent="0.25">
      <c r="A85" s="226"/>
      <c r="B85" s="227"/>
      <c r="C85" s="22" t="s">
        <v>13</v>
      </c>
      <c r="D85" s="138">
        <v>0</v>
      </c>
      <c r="E85" s="139">
        <v>10</v>
      </c>
      <c r="F85" s="139">
        <v>20</v>
      </c>
      <c r="G85" s="139">
        <v>20</v>
      </c>
      <c r="H85" s="169">
        <v>0</v>
      </c>
      <c r="I85" s="193">
        <v>20</v>
      </c>
      <c r="J85" s="140">
        <v>20</v>
      </c>
      <c r="K85" s="157">
        <v>20</v>
      </c>
      <c r="L85" s="157">
        <v>20</v>
      </c>
      <c r="M85" s="157">
        <v>20</v>
      </c>
      <c r="N85" s="157">
        <v>20</v>
      </c>
      <c r="O85" s="157">
        <v>20</v>
      </c>
      <c r="P85" s="87">
        <f t="shared" si="38"/>
        <v>190</v>
      </c>
    </row>
    <row r="86" spans="1:16" ht="32.25" thickBot="1" x14ac:dyDescent="0.3">
      <c r="A86" s="226"/>
      <c r="B86" s="227"/>
      <c r="C86" s="86" t="s">
        <v>30</v>
      </c>
      <c r="D86" s="141">
        <v>0</v>
      </c>
      <c r="E86" s="142">
        <v>0</v>
      </c>
      <c r="F86" s="142">
        <v>0</v>
      </c>
      <c r="G86" s="142">
        <v>0</v>
      </c>
      <c r="H86" s="170">
        <v>0</v>
      </c>
      <c r="I86" s="206">
        <v>0</v>
      </c>
      <c r="J86" s="143">
        <v>0</v>
      </c>
      <c r="K86" s="158">
        <v>0</v>
      </c>
      <c r="L86" s="158">
        <v>0</v>
      </c>
      <c r="M86" s="158">
        <v>0</v>
      </c>
      <c r="N86" s="158">
        <v>0</v>
      </c>
      <c r="O86" s="158">
        <v>0</v>
      </c>
      <c r="P86" s="87">
        <f t="shared" si="38"/>
        <v>0</v>
      </c>
    </row>
    <row r="87" spans="1:16" ht="44.25" thickBot="1" x14ac:dyDescent="0.3">
      <c r="A87" s="92" t="s">
        <v>22</v>
      </c>
      <c r="B87" s="114" t="s">
        <v>39</v>
      </c>
      <c r="C87" s="103"/>
      <c r="D87" s="95">
        <f>D88</f>
        <v>0</v>
      </c>
      <c r="E87" s="96">
        <f t="shared" ref="E87:H87" si="45">E88</f>
        <v>0</v>
      </c>
      <c r="F87" s="96">
        <f t="shared" si="45"/>
        <v>0</v>
      </c>
      <c r="G87" s="96">
        <f t="shared" si="45"/>
        <v>150</v>
      </c>
      <c r="H87" s="167">
        <f t="shared" si="45"/>
        <v>0</v>
      </c>
      <c r="I87" s="214">
        <v>0</v>
      </c>
      <c r="J87" s="115">
        <v>0</v>
      </c>
      <c r="K87" s="115">
        <v>0</v>
      </c>
      <c r="L87" s="115">
        <v>0</v>
      </c>
      <c r="M87" s="115">
        <v>0</v>
      </c>
      <c r="N87" s="115">
        <v>0</v>
      </c>
      <c r="O87" s="115">
        <v>0</v>
      </c>
      <c r="P87" s="87">
        <f t="shared" si="38"/>
        <v>150</v>
      </c>
    </row>
    <row r="88" spans="1:16" ht="15.75" x14ac:dyDescent="0.25">
      <c r="A88" s="226" t="s">
        <v>26</v>
      </c>
      <c r="B88" s="227" t="s">
        <v>11</v>
      </c>
      <c r="C88" s="88" t="s">
        <v>16</v>
      </c>
      <c r="D88" s="89">
        <f>D91</f>
        <v>0</v>
      </c>
      <c r="E88" s="90">
        <f t="shared" ref="E88:O88" si="46">E91</f>
        <v>0</v>
      </c>
      <c r="F88" s="90">
        <f t="shared" si="46"/>
        <v>0</v>
      </c>
      <c r="G88" s="90">
        <f t="shared" si="46"/>
        <v>150</v>
      </c>
      <c r="H88" s="176">
        <f t="shared" si="46"/>
        <v>0</v>
      </c>
      <c r="I88" s="192">
        <f t="shared" si="46"/>
        <v>0</v>
      </c>
      <c r="J88" s="90">
        <f t="shared" si="46"/>
        <v>0</v>
      </c>
      <c r="K88" s="90">
        <f>K91</f>
        <v>0</v>
      </c>
      <c r="L88" s="90">
        <f t="shared" si="46"/>
        <v>0</v>
      </c>
      <c r="M88" s="90">
        <f t="shared" si="46"/>
        <v>0</v>
      </c>
      <c r="N88" s="90">
        <f t="shared" si="46"/>
        <v>0</v>
      </c>
      <c r="O88" s="90">
        <f t="shared" si="46"/>
        <v>0</v>
      </c>
      <c r="P88" s="87">
        <f t="shared" si="38"/>
        <v>150</v>
      </c>
    </row>
    <row r="89" spans="1:16" ht="31.5" x14ac:dyDescent="0.25">
      <c r="A89" s="226"/>
      <c r="B89" s="227"/>
      <c r="C89" s="22" t="s">
        <v>15</v>
      </c>
      <c r="D89" s="138">
        <v>0</v>
      </c>
      <c r="E89" s="139">
        <v>0</v>
      </c>
      <c r="F89" s="139">
        <v>0</v>
      </c>
      <c r="G89" s="139">
        <v>0</v>
      </c>
      <c r="H89" s="169">
        <v>0</v>
      </c>
      <c r="I89" s="193">
        <v>0</v>
      </c>
      <c r="J89" s="140">
        <v>0</v>
      </c>
      <c r="K89" s="157">
        <v>0</v>
      </c>
      <c r="L89" s="157">
        <v>0</v>
      </c>
      <c r="M89" s="157">
        <v>0</v>
      </c>
      <c r="N89" s="157">
        <v>0</v>
      </c>
      <c r="O89" s="157">
        <v>0</v>
      </c>
      <c r="P89" s="87">
        <f t="shared" si="38"/>
        <v>0</v>
      </c>
    </row>
    <row r="90" spans="1:16" ht="15.75" x14ac:dyDescent="0.25">
      <c r="A90" s="226"/>
      <c r="B90" s="227"/>
      <c r="C90" s="22" t="s">
        <v>14</v>
      </c>
      <c r="D90" s="138">
        <v>0</v>
      </c>
      <c r="E90" s="139">
        <v>0</v>
      </c>
      <c r="F90" s="139">
        <v>0</v>
      </c>
      <c r="G90" s="139">
        <v>0</v>
      </c>
      <c r="H90" s="169">
        <v>0</v>
      </c>
      <c r="I90" s="193">
        <v>0</v>
      </c>
      <c r="J90" s="140">
        <v>0</v>
      </c>
      <c r="K90" s="157">
        <v>0</v>
      </c>
      <c r="L90" s="157">
        <v>0</v>
      </c>
      <c r="M90" s="157">
        <v>0</v>
      </c>
      <c r="N90" s="157">
        <v>0</v>
      </c>
      <c r="O90" s="157">
        <v>0</v>
      </c>
      <c r="P90" s="87">
        <f t="shared" si="38"/>
        <v>0</v>
      </c>
    </row>
    <row r="91" spans="1:16" ht="15.75" x14ac:dyDescent="0.25">
      <c r="A91" s="226"/>
      <c r="B91" s="227"/>
      <c r="C91" s="22" t="s">
        <v>13</v>
      </c>
      <c r="D91" s="138">
        <v>0</v>
      </c>
      <c r="E91" s="139">
        <v>0</v>
      </c>
      <c r="F91" s="139">
        <v>0</v>
      </c>
      <c r="G91" s="139">
        <v>150</v>
      </c>
      <c r="H91" s="169">
        <v>0</v>
      </c>
      <c r="I91" s="193">
        <v>0</v>
      </c>
      <c r="J91" s="140">
        <v>0</v>
      </c>
      <c r="K91" s="157">
        <v>0</v>
      </c>
      <c r="L91" s="157">
        <v>0</v>
      </c>
      <c r="M91" s="157">
        <v>0</v>
      </c>
      <c r="N91" s="157">
        <v>0</v>
      </c>
      <c r="O91" s="157">
        <v>0</v>
      </c>
      <c r="P91" s="87">
        <f t="shared" si="38"/>
        <v>150</v>
      </c>
    </row>
    <row r="92" spans="1:16" ht="32.25" thickBot="1" x14ac:dyDescent="0.3">
      <c r="A92" s="226"/>
      <c r="B92" s="227"/>
      <c r="C92" s="86" t="s">
        <v>30</v>
      </c>
      <c r="D92" s="141">
        <v>0</v>
      </c>
      <c r="E92" s="142">
        <v>0</v>
      </c>
      <c r="F92" s="142">
        <v>0</v>
      </c>
      <c r="G92" s="142">
        <v>0</v>
      </c>
      <c r="H92" s="170">
        <v>0</v>
      </c>
      <c r="I92" s="206">
        <v>0</v>
      </c>
      <c r="J92" s="143">
        <v>0</v>
      </c>
      <c r="K92" s="158">
        <v>0</v>
      </c>
      <c r="L92" s="158">
        <v>0</v>
      </c>
      <c r="M92" s="158">
        <v>0</v>
      </c>
      <c r="N92" s="158">
        <v>0</v>
      </c>
      <c r="O92" s="158">
        <v>0</v>
      </c>
      <c r="P92" s="87">
        <f t="shared" si="38"/>
        <v>0</v>
      </c>
    </row>
    <row r="93" spans="1:16" ht="77.25" customHeight="1" thickBot="1" x14ac:dyDescent="0.3">
      <c r="A93" s="92" t="s">
        <v>22</v>
      </c>
      <c r="B93" s="102" t="s">
        <v>40</v>
      </c>
      <c r="C93" s="103"/>
      <c r="D93" s="95">
        <f>D94</f>
        <v>10</v>
      </c>
      <c r="E93" s="96">
        <f>E94</f>
        <v>8.52</v>
      </c>
      <c r="F93" s="96">
        <f>F94</f>
        <v>4.0999999999999996</v>
      </c>
      <c r="G93" s="96">
        <f t="shared" ref="G93:O93" si="47">G94</f>
        <v>0</v>
      </c>
      <c r="H93" s="167">
        <f t="shared" si="47"/>
        <v>0</v>
      </c>
      <c r="I93" s="197">
        <f t="shared" si="47"/>
        <v>0</v>
      </c>
      <c r="J93" s="96">
        <f t="shared" si="47"/>
        <v>0</v>
      </c>
      <c r="K93" s="96">
        <f t="shared" si="47"/>
        <v>0</v>
      </c>
      <c r="L93" s="96">
        <f t="shared" si="47"/>
        <v>0</v>
      </c>
      <c r="M93" s="96">
        <f t="shared" si="47"/>
        <v>0</v>
      </c>
      <c r="N93" s="96">
        <f t="shared" si="47"/>
        <v>0</v>
      </c>
      <c r="O93" s="96">
        <f t="shared" si="47"/>
        <v>0</v>
      </c>
      <c r="P93" s="87">
        <f>SUM(D93:O93)</f>
        <v>22.619999999999997</v>
      </c>
    </row>
    <row r="94" spans="1:16" ht="15.75" customHeight="1" x14ac:dyDescent="0.25">
      <c r="A94" s="226" t="s">
        <v>26</v>
      </c>
      <c r="B94" s="227" t="s">
        <v>25</v>
      </c>
      <c r="C94" s="88" t="s">
        <v>16</v>
      </c>
      <c r="D94" s="89">
        <f>D97</f>
        <v>10</v>
      </c>
      <c r="E94" s="90">
        <f>E97+E96</f>
        <v>8.52</v>
      </c>
      <c r="F94" s="90">
        <f>F97+F96</f>
        <v>4.0999999999999996</v>
      </c>
      <c r="G94" s="90">
        <f t="shared" ref="G94:O94" si="48">G97+G96</f>
        <v>0</v>
      </c>
      <c r="H94" s="168">
        <f>H97+H96</f>
        <v>0</v>
      </c>
      <c r="I94" s="192">
        <f t="shared" si="48"/>
        <v>0</v>
      </c>
      <c r="J94" s="90">
        <f t="shared" si="48"/>
        <v>0</v>
      </c>
      <c r="K94" s="90">
        <f t="shared" si="48"/>
        <v>0</v>
      </c>
      <c r="L94" s="90">
        <f t="shared" si="48"/>
        <v>0</v>
      </c>
      <c r="M94" s="90">
        <f t="shared" si="48"/>
        <v>0</v>
      </c>
      <c r="N94" s="90">
        <f t="shared" si="48"/>
        <v>0</v>
      </c>
      <c r="O94" s="90">
        <f t="shared" si="48"/>
        <v>0</v>
      </c>
      <c r="P94" s="87">
        <f t="shared" ref="P94:P109" si="49">SUM(D94:O94)</f>
        <v>22.619999999999997</v>
      </c>
    </row>
    <row r="95" spans="1:16" ht="31.5" x14ac:dyDescent="0.25">
      <c r="A95" s="226"/>
      <c r="B95" s="227"/>
      <c r="C95" s="22" t="s">
        <v>15</v>
      </c>
      <c r="D95" s="138">
        <v>0</v>
      </c>
      <c r="E95" s="139">
        <v>0</v>
      </c>
      <c r="F95" s="139">
        <v>0</v>
      </c>
      <c r="G95" s="139">
        <v>0</v>
      </c>
      <c r="H95" s="169">
        <v>0</v>
      </c>
      <c r="I95" s="209">
        <v>0</v>
      </c>
      <c r="J95" s="147">
        <v>0</v>
      </c>
      <c r="K95" s="157">
        <v>0</v>
      </c>
      <c r="L95" s="157">
        <v>0</v>
      </c>
      <c r="M95" s="157">
        <v>0</v>
      </c>
      <c r="N95" s="157">
        <v>0</v>
      </c>
      <c r="O95" s="157">
        <v>0</v>
      </c>
      <c r="P95" s="87">
        <f t="shared" si="49"/>
        <v>0</v>
      </c>
    </row>
    <row r="96" spans="1:16" ht="15.75" x14ac:dyDescent="0.25">
      <c r="A96" s="226"/>
      <c r="B96" s="227"/>
      <c r="C96" s="22" t="s">
        <v>14</v>
      </c>
      <c r="D96" s="138">
        <v>0</v>
      </c>
      <c r="E96" s="139">
        <v>8.42</v>
      </c>
      <c r="F96" s="139">
        <v>4</v>
      </c>
      <c r="G96" s="139">
        <v>0</v>
      </c>
      <c r="H96" s="169">
        <v>0</v>
      </c>
      <c r="I96" s="209">
        <v>0</v>
      </c>
      <c r="J96" s="147">
        <v>0</v>
      </c>
      <c r="K96" s="157">
        <v>0</v>
      </c>
      <c r="L96" s="157">
        <v>0</v>
      </c>
      <c r="M96" s="157">
        <v>0</v>
      </c>
      <c r="N96" s="157">
        <v>0</v>
      </c>
      <c r="O96" s="157">
        <v>0</v>
      </c>
      <c r="P96" s="87">
        <f t="shared" si="49"/>
        <v>12.42</v>
      </c>
    </row>
    <row r="97" spans="1:19" ht="15.75" x14ac:dyDescent="0.25">
      <c r="A97" s="226"/>
      <c r="B97" s="227"/>
      <c r="C97" s="22" t="s">
        <v>13</v>
      </c>
      <c r="D97" s="138">
        <v>10</v>
      </c>
      <c r="E97" s="139">
        <v>0.1</v>
      </c>
      <c r="F97" s="139">
        <v>0.1</v>
      </c>
      <c r="G97" s="139">
        <v>0</v>
      </c>
      <c r="H97" s="169">
        <v>0</v>
      </c>
      <c r="I97" s="209">
        <v>0</v>
      </c>
      <c r="J97" s="147">
        <v>0</v>
      </c>
      <c r="K97" s="157">
        <v>0</v>
      </c>
      <c r="L97" s="157">
        <v>0</v>
      </c>
      <c r="M97" s="157">
        <v>0</v>
      </c>
      <c r="N97" s="157">
        <v>0</v>
      </c>
      <c r="O97" s="157">
        <v>0</v>
      </c>
      <c r="P97" s="87">
        <f t="shared" si="49"/>
        <v>10.199999999999999</v>
      </c>
    </row>
    <row r="98" spans="1:19" ht="36.75" customHeight="1" thickBot="1" x14ac:dyDescent="0.3">
      <c r="A98" s="226"/>
      <c r="B98" s="227"/>
      <c r="C98" s="86" t="s">
        <v>30</v>
      </c>
      <c r="D98" s="141">
        <v>0</v>
      </c>
      <c r="E98" s="142">
        <v>0</v>
      </c>
      <c r="F98" s="142">
        <v>0</v>
      </c>
      <c r="G98" s="142">
        <v>0</v>
      </c>
      <c r="H98" s="170">
        <v>0</v>
      </c>
      <c r="I98" s="212">
        <v>0</v>
      </c>
      <c r="J98" s="150">
        <v>0</v>
      </c>
      <c r="K98" s="158">
        <v>0</v>
      </c>
      <c r="L98" s="158">
        <v>0</v>
      </c>
      <c r="M98" s="158">
        <v>0</v>
      </c>
      <c r="N98" s="158">
        <v>0</v>
      </c>
      <c r="O98" s="158">
        <v>0</v>
      </c>
      <c r="P98" s="87">
        <f t="shared" si="49"/>
        <v>0</v>
      </c>
    </row>
    <row r="99" spans="1:19" ht="48.75" customHeight="1" thickBot="1" x14ac:dyDescent="0.3">
      <c r="A99" s="107" t="s">
        <v>22</v>
      </c>
      <c r="B99" s="108" t="s">
        <v>9</v>
      </c>
      <c r="C99" s="109" t="s">
        <v>27</v>
      </c>
      <c r="D99" s="110">
        <f>D100</f>
        <v>605.6</v>
      </c>
      <c r="E99" s="111">
        <f>E100</f>
        <v>588.9</v>
      </c>
      <c r="F99" s="111">
        <f t="shared" ref="F99:O99" si="50">F100</f>
        <v>786.8</v>
      </c>
      <c r="G99" s="111">
        <f t="shared" si="50"/>
        <v>705.7</v>
      </c>
      <c r="H99" s="177">
        <f t="shared" si="50"/>
        <v>859.85311999999999</v>
      </c>
      <c r="I99" s="191">
        <f t="shared" si="50"/>
        <v>853.52711999999997</v>
      </c>
      <c r="J99" s="111">
        <f t="shared" si="50"/>
        <v>853.5</v>
      </c>
      <c r="K99" s="111">
        <f t="shared" si="50"/>
        <v>853.5</v>
      </c>
      <c r="L99" s="111">
        <f t="shared" si="50"/>
        <v>853.5</v>
      </c>
      <c r="M99" s="111">
        <f t="shared" si="50"/>
        <v>853.5</v>
      </c>
      <c r="N99" s="111">
        <f t="shared" si="50"/>
        <v>853.5</v>
      </c>
      <c r="O99" s="111">
        <f t="shared" si="50"/>
        <v>853.5</v>
      </c>
      <c r="P99" s="87">
        <f t="shared" si="49"/>
        <v>9521.3802399999986</v>
      </c>
    </row>
    <row r="100" spans="1:19" ht="15.75" x14ac:dyDescent="0.25">
      <c r="A100" s="226" t="s">
        <v>26</v>
      </c>
      <c r="B100" s="227" t="s">
        <v>24</v>
      </c>
      <c r="C100" s="88" t="s">
        <v>16</v>
      </c>
      <c r="D100" s="89">
        <f>D103</f>
        <v>605.6</v>
      </c>
      <c r="E100" s="90">
        <f t="shared" ref="E100:H100" si="51">E103</f>
        <v>588.9</v>
      </c>
      <c r="F100" s="90">
        <f t="shared" si="51"/>
        <v>786.8</v>
      </c>
      <c r="G100" s="90">
        <f t="shared" si="51"/>
        <v>705.7</v>
      </c>
      <c r="H100" s="168">
        <f t="shared" si="51"/>
        <v>859.85311999999999</v>
      </c>
      <c r="I100" s="192">
        <f t="shared" ref="I100:O100" si="52">I103</f>
        <v>853.52711999999997</v>
      </c>
      <c r="J100" s="91">
        <f t="shared" si="52"/>
        <v>853.5</v>
      </c>
      <c r="K100" s="91">
        <f t="shared" si="52"/>
        <v>853.5</v>
      </c>
      <c r="L100" s="91">
        <f t="shared" si="52"/>
        <v>853.5</v>
      </c>
      <c r="M100" s="91">
        <f t="shared" si="52"/>
        <v>853.5</v>
      </c>
      <c r="N100" s="91">
        <f t="shared" si="52"/>
        <v>853.5</v>
      </c>
      <c r="O100" s="91">
        <f t="shared" si="52"/>
        <v>853.5</v>
      </c>
      <c r="P100" s="87">
        <f t="shared" si="49"/>
        <v>9521.3802399999986</v>
      </c>
    </row>
    <row r="101" spans="1:19" ht="31.5" x14ac:dyDescent="0.25">
      <c r="A101" s="226"/>
      <c r="B101" s="227"/>
      <c r="C101" s="22" t="s">
        <v>15</v>
      </c>
      <c r="D101" s="138">
        <v>0</v>
      </c>
      <c r="E101" s="139">
        <v>0</v>
      </c>
      <c r="F101" s="139">
        <v>0</v>
      </c>
      <c r="G101" s="139">
        <v>0</v>
      </c>
      <c r="H101" s="169">
        <v>0</v>
      </c>
      <c r="I101" s="209">
        <v>0</v>
      </c>
      <c r="J101" s="147">
        <v>0</v>
      </c>
      <c r="K101" s="157">
        <v>0</v>
      </c>
      <c r="L101" s="157">
        <v>0</v>
      </c>
      <c r="M101" s="157">
        <v>0</v>
      </c>
      <c r="N101" s="157">
        <v>0</v>
      </c>
      <c r="O101" s="157">
        <v>0</v>
      </c>
      <c r="P101" s="87">
        <f t="shared" si="49"/>
        <v>0</v>
      </c>
    </row>
    <row r="102" spans="1:19" ht="15.75" x14ac:dyDescent="0.25">
      <c r="A102" s="226"/>
      <c r="B102" s="227"/>
      <c r="C102" s="22" t="s">
        <v>14</v>
      </c>
      <c r="D102" s="138">
        <v>0</v>
      </c>
      <c r="E102" s="139">
        <v>0</v>
      </c>
      <c r="F102" s="139">
        <v>0</v>
      </c>
      <c r="G102" s="139">
        <v>0</v>
      </c>
      <c r="H102" s="169">
        <v>0</v>
      </c>
      <c r="I102" s="209">
        <v>0</v>
      </c>
      <c r="J102" s="147">
        <v>0</v>
      </c>
      <c r="K102" s="157">
        <v>0</v>
      </c>
      <c r="L102" s="157">
        <v>0</v>
      </c>
      <c r="M102" s="157">
        <v>0</v>
      </c>
      <c r="N102" s="157">
        <v>0</v>
      </c>
      <c r="O102" s="157">
        <v>0</v>
      </c>
      <c r="P102" s="87">
        <f t="shared" si="49"/>
        <v>0</v>
      </c>
    </row>
    <row r="103" spans="1:19" ht="15.75" x14ac:dyDescent="0.25">
      <c r="A103" s="226"/>
      <c r="B103" s="227"/>
      <c r="C103" s="22" t="s">
        <v>13</v>
      </c>
      <c r="D103" s="138">
        <v>605.6</v>
      </c>
      <c r="E103" s="139">
        <v>588.9</v>
      </c>
      <c r="F103" s="139">
        <v>786.8</v>
      </c>
      <c r="G103" s="139">
        <v>705.7</v>
      </c>
      <c r="H103" s="169">
        <v>859.85311999999999</v>
      </c>
      <c r="I103" s="193">
        <v>853.52711999999997</v>
      </c>
      <c r="J103" s="140">
        <v>853.5</v>
      </c>
      <c r="K103" s="157">
        <v>853.5</v>
      </c>
      <c r="L103" s="157">
        <v>853.5</v>
      </c>
      <c r="M103" s="157">
        <v>853.5</v>
      </c>
      <c r="N103" s="157">
        <v>853.5</v>
      </c>
      <c r="O103" s="157">
        <v>853.5</v>
      </c>
      <c r="P103" s="87">
        <f t="shared" si="49"/>
        <v>9521.3802399999986</v>
      </c>
    </row>
    <row r="104" spans="1:19" ht="32.25" thickBot="1" x14ac:dyDescent="0.3">
      <c r="A104" s="226"/>
      <c r="B104" s="227"/>
      <c r="C104" s="86" t="s">
        <v>30</v>
      </c>
      <c r="D104" s="141">
        <v>0</v>
      </c>
      <c r="E104" s="142">
        <v>0</v>
      </c>
      <c r="F104" s="142">
        <v>0</v>
      </c>
      <c r="G104" s="142">
        <v>0</v>
      </c>
      <c r="H104" s="170">
        <v>0</v>
      </c>
      <c r="I104" s="206">
        <v>0</v>
      </c>
      <c r="J104" s="143">
        <v>0</v>
      </c>
      <c r="K104" s="158">
        <v>0</v>
      </c>
      <c r="L104" s="158">
        <v>0</v>
      </c>
      <c r="M104" s="158">
        <v>0</v>
      </c>
      <c r="N104" s="158">
        <v>0</v>
      </c>
      <c r="O104" s="158">
        <v>0</v>
      </c>
      <c r="P104" s="87">
        <f t="shared" si="49"/>
        <v>0</v>
      </c>
    </row>
    <row r="105" spans="1:19" ht="77.25" customHeight="1" thickBot="1" x14ac:dyDescent="0.3">
      <c r="A105" s="92" t="s">
        <v>22</v>
      </c>
      <c r="B105" s="93" t="s">
        <v>8</v>
      </c>
      <c r="C105" s="103"/>
      <c r="D105" s="95">
        <f>D106</f>
        <v>0.7</v>
      </c>
      <c r="E105" s="96">
        <f t="shared" ref="E105:O105" si="53">E106</f>
        <v>1.1000000000000001</v>
      </c>
      <c r="F105" s="96">
        <f t="shared" si="53"/>
        <v>3.7</v>
      </c>
      <c r="G105" s="96">
        <f t="shared" si="53"/>
        <v>2.2999999999999998</v>
      </c>
      <c r="H105" s="167">
        <f t="shared" si="53"/>
        <v>1.8</v>
      </c>
      <c r="I105" s="197">
        <f t="shared" si="53"/>
        <v>1.2</v>
      </c>
      <c r="J105" s="97">
        <f t="shared" si="53"/>
        <v>1.2</v>
      </c>
      <c r="K105" s="97">
        <f t="shared" si="53"/>
        <v>1.2</v>
      </c>
      <c r="L105" s="97">
        <f t="shared" si="53"/>
        <v>1.2</v>
      </c>
      <c r="M105" s="97">
        <f t="shared" si="53"/>
        <v>1.2</v>
      </c>
      <c r="N105" s="97">
        <f t="shared" si="53"/>
        <v>1.2</v>
      </c>
      <c r="O105" s="97">
        <f t="shared" si="53"/>
        <v>1.2</v>
      </c>
      <c r="P105" s="87">
        <f t="shared" si="49"/>
        <v>17.999999999999996</v>
      </c>
    </row>
    <row r="106" spans="1:19" ht="15.75" x14ac:dyDescent="0.25">
      <c r="A106" s="226" t="s">
        <v>26</v>
      </c>
      <c r="B106" s="227" t="s">
        <v>25</v>
      </c>
      <c r="C106" s="88" t="s">
        <v>16</v>
      </c>
      <c r="D106" s="89">
        <f>D108</f>
        <v>0.7</v>
      </c>
      <c r="E106" s="90">
        <f t="shared" ref="E106:H106" si="54">E108</f>
        <v>1.1000000000000001</v>
      </c>
      <c r="F106" s="90">
        <f t="shared" si="54"/>
        <v>3.7</v>
      </c>
      <c r="G106" s="90">
        <f t="shared" si="54"/>
        <v>2.2999999999999998</v>
      </c>
      <c r="H106" s="168">
        <f t="shared" si="54"/>
        <v>1.8</v>
      </c>
      <c r="I106" s="192">
        <f t="shared" ref="I106:O106" si="55">I108</f>
        <v>1.2</v>
      </c>
      <c r="J106" s="91">
        <f t="shared" si="55"/>
        <v>1.2</v>
      </c>
      <c r="K106" s="91">
        <f t="shared" si="55"/>
        <v>1.2</v>
      </c>
      <c r="L106" s="91">
        <f t="shared" si="55"/>
        <v>1.2</v>
      </c>
      <c r="M106" s="91">
        <f t="shared" si="55"/>
        <v>1.2</v>
      </c>
      <c r="N106" s="91">
        <f t="shared" si="55"/>
        <v>1.2</v>
      </c>
      <c r="O106" s="91">
        <f t="shared" si="55"/>
        <v>1.2</v>
      </c>
      <c r="P106" s="87">
        <f t="shared" si="49"/>
        <v>17.999999999999996</v>
      </c>
    </row>
    <row r="107" spans="1:19" ht="31.5" x14ac:dyDescent="0.25">
      <c r="A107" s="226"/>
      <c r="B107" s="227"/>
      <c r="C107" s="22" t="s">
        <v>15</v>
      </c>
      <c r="D107" s="138">
        <v>0</v>
      </c>
      <c r="E107" s="139">
        <v>0</v>
      </c>
      <c r="F107" s="139">
        <v>0</v>
      </c>
      <c r="G107" s="139">
        <v>0</v>
      </c>
      <c r="H107" s="169">
        <v>0</v>
      </c>
      <c r="I107" s="209">
        <v>0</v>
      </c>
      <c r="J107" s="147">
        <v>0</v>
      </c>
      <c r="K107" s="157">
        <v>0</v>
      </c>
      <c r="L107" s="157">
        <v>0</v>
      </c>
      <c r="M107" s="157">
        <v>0</v>
      </c>
      <c r="N107" s="157">
        <v>0</v>
      </c>
      <c r="O107" s="157">
        <v>0</v>
      </c>
      <c r="P107" s="87">
        <f t="shared" si="49"/>
        <v>0</v>
      </c>
    </row>
    <row r="108" spans="1:19" ht="15.75" x14ac:dyDescent="0.25">
      <c r="A108" s="226"/>
      <c r="B108" s="227"/>
      <c r="C108" s="22" t="s">
        <v>14</v>
      </c>
      <c r="D108" s="138">
        <v>0.7</v>
      </c>
      <c r="E108" s="139">
        <v>1.1000000000000001</v>
      </c>
      <c r="F108" s="139">
        <v>3.7</v>
      </c>
      <c r="G108" s="139">
        <v>2.2999999999999998</v>
      </c>
      <c r="H108" s="169">
        <v>1.8</v>
      </c>
      <c r="I108" s="193">
        <v>1.2</v>
      </c>
      <c r="J108" s="140">
        <v>1.2</v>
      </c>
      <c r="K108" s="157">
        <v>1.2</v>
      </c>
      <c r="L108" s="157">
        <v>1.2</v>
      </c>
      <c r="M108" s="157">
        <v>1.2</v>
      </c>
      <c r="N108" s="157">
        <v>1.2</v>
      </c>
      <c r="O108" s="157">
        <v>1.2</v>
      </c>
      <c r="P108" s="87">
        <f t="shared" si="49"/>
        <v>17.999999999999996</v>
      </c>
    </row>
    <row r="109" spans="1:19" ht="15.75" x14ac:dyDescent="0.25">
      <c r="A109" s="226"/>
      <c r="B109" s="227"/>
      <c r="C109" s="22" t="s">
        <v>13</v>
      </c>
      <c r="D109" s="138">
        <v>0</v>
      </c>
      <c r="E109" s="139">
        <v>0</v>
      </c>
      <c r="F109" s="139">
        <v>0</v>
      </c>
      <c r="G109" s="139">
        <v>0</v>
      </c>
      <c r="H109" s="169">
        <v>0</v>
      </c>
      <c r="I109" s="209">
        <v>0</v>
      </c>
      <c r="J109" s="147">
        <v>0</v>
      </c>
      <c r="K109" s="157">
        <v>0</v>
      </c>
      <c r="L109" s="157">
        <v>0</v>
      </c>
      <c r="M109" s="157">
        <v>0</v>
      </c>
      <c r="N109" s="157">
        <v>0</v>
      </c>
      <c r="O109" s="157">
        <v>0</v>
      </c>
      <c r="P109" s="87">
        <f t="shared" si="49"/>
        <v>0</v>
      </c>
      <c r="Q109" s="31">
        <v>0</v>
      </c>
    </row>
    <row r="110" spans="1:19" ht="32.25" thickBot="1" x14ac:dyDescent="0.3">
      <c r="A110" s="226"/>
      <c r="B110" s="227"/>
      <c r="C110" s="86" t="s">
        <v>30</v>
      </c>
      <c r="D110" s="141">
        <v>0</v>
      </c>
      <c r="E110" s="142">
        <v>0</v>
      </c>
      <c r="F110" s="142">
        <v>0</v>
      </c>
      <c r="G110" s="142">
        <v>0</v>
      </c>
      <c r="H110" s="170">
        <v>0</v>
      </c>
      <c r="I110" s="212">
        <v>0</v>
      </c>
      <c r="J110" s="150">
        <v>0</v>
      </c>
      <c r="K110" s="158">
        <v>0</v>
      </c>
      <c r="L110" s="158">
        <v>0</v>
      </c>
      <c r="M110" s="158">
        <v>0</v>
      </c>
      <c r="N110" s="158">
        <v>0</v>
      </c>
      <c r="O110" s="158">
        <v>0</v>
      </c>
      <c r="P110" s="87">
        <f>SUM(D110:O110)</f>
        <v>0</v>
      </c>
    </row>
    <row r="111" spans="1:19" ht="84" customHeight="1" thickBot="1" x14ac:dyDescent="0.3">
      <c r="A111" s="92" t="s">
        <v>22</v>
      </c>
      <c r="B111" s="93" t="s">
        <v>10</v>
      </c>
      <c r="C111" s="103"/>
      <c r="D111" s="95">
        <f>D112+D117</f>
        <v>241</v>
      </c>
      <c r="E111" s="96">
        <f t="shared" ref="E111:O111" si="56">E112+E117</f>
        <v>262.7</v>
      </c>
      <c r="F111" s="96">
        <f t="shared" si="56"/>
        <v>272</v>
      </c>
      <c r="G111" s="96">
        <f t="shared" si="56"/>
        <v>359</v>
      </c>
      <c r="H111" s="167">
        <f t="shared" si="56"/>
        <v>399.80110000000002</v>
      </c>
      <c r="I111" s="197">
        <f t="shared" ref="I111" si="57">I112+I117</f>
        <v>390.5</v>
      </c>
      <c r="J111" s="97">
        <f t="shared" si="56"/>
        <v>428.8</v>
      </c>
      <c r="K111" s="97">
        <f t="shared" si="56"/>
        <v>470</v>
      </c>
      <c r="L111" s="97">
        <f t="shared" si="56"/>
        <v>470</v>
      </c>
      <c r="M111" s="97">
        <f t="shared" si="56"/>
        <v>470</v>
      </c>
      <c r="N111" s="97">
        <f t="shared" si="56"/>
        <v>470</v>
      </c>
      <c r="O111" s="97">
        <f t="shared" si="56"/>
        <v>470</v>
      </c>
      <c r="P111" s="87">
        <f t="shared" ref="P111:P121" si="58">SUM(D111:O111)</f>
        <v>4703.8011000000006</v>
      </c>
    </row>
    <row r="112" spans="1:19" ht="15.75" x14ac:dyDescent="0.25">
      <c r="A112" s="226" t="s">
        <v>26</v>
      </c>
      <c r="B112" s="227" t="s">
        <v>23</v>
      </c>
      <c r="C112" s="88" t="s">
        <v>16</v>
      </c>
      <c r="D112" s="89">
        <f>D113+D115</f>
        <v>241</v>
      </c>
      <c r="E112" s="90">
        <f>E113+E114+E115+E116</f>
        <v>262.7</v>
      </c>
      <c r="F112" s="90">
        <f t="shared" ref="F112:Q112" si="59">F113+F115</f>
        <v>272</v>
      </c>
      <c r="G112" s="90">
        <f t="shared" si="59"/>
        <v>359</v>
      </c>
      <c r="H112" s="168">
        <f>H113+H115</f>
        <v>399.80110000000002</v>
      </c>
      <c r="I112" s="192">
        <f t="shared" ref="I112" si="60">I113+I115</f>
        <v>390.5</v>
      </c>
      <c r="J112" s="91">
        <f t="shared" si="59"/>
        <v>428.8</v>
      </c>
      <c r="K112" s="91">
        <f t="shared" si="59"/>
        <v>470</v>
      </c>
      <c r="L112" s="91">
        <f t="shared" si="59"/>
        <v>470</v>
      </c>
      <c r="M112" s="91">
        <f t="shared" si="59"/>
        <v>470</v>
      </c>
      <c r="N112" s="91">
        <f t="shared" si="59"/>
        <v>470</v>
      </c>
      <c r="O112" s="91">
        <f t="shared" si="59"/>
        <v>470</v>
      </c>
      <c r="P112" s="87">
        <f t="shared" si="58"/>
        <v>4703.8011000000006</v>
      </c>
      <c r="Q112" s="31">
        <f t="shared" si="59"/>
        <v>0</v>
      </c>
      <c r="S112" s="57"/>
    </row>
    <row r="113" spans="1:16" ht="31.5" x14ac:dyDescent="0.25">
      <c r="A113" s="226"/>
      <c r="B113" s="227"/>
      <c r="C113" s="22" t="s">
        <v>15</v>
      </c>
      <c r="D113" s="138">
        <v>241</v>
      </c>
      <c r="E113" s="139">
        <v>262.7</v>
      </c>
      <c r="F113" s="139">
        <v>272</v>
      </c>
      <c r="G113" s="139">
        <v>317.5</v>
      </c>
      <c r="H113" s="169">
        <v>370.6</v>
      </c>
      <c r="I113" s="193">
        <v>390.5</v>
      </c>
      <c r="J113" s="140">
        <v>428.8</v>
      </c>
      <c r="K113" s="157">
        <v>470</v>
      </c>
      <c r="L113" s="157">
        <v>470</v>
      </c>
      <c r="M113" s="157">
        <v>470</v>
      </c>
      <c r="N113" s="157">
        <v>470</v>
      </c>
      <c r="O113" s="157">
        <v>470</v>
      </c>
      <c r="P113" s="87">
        <f t="shared" si="58"/>
        <v>4633.1000000000004</v>
      </c>
    </row>
    <row r="114" spans="1:16" ht="15.75" x14ac:dyDescent="0.25">
      <c r="A114" s="226"/>
      <c r="B114" s="227"/>
      <c r="C114" s="22" t="s">
        <v>14</v>
      </c>
      <c r="D114" s="138">
        <v>0</v>
      </c>
      <c r="E114" s="139">
        <v>0</v>
      </c>
      <c r="F114" s="139">
        <v>0</v>
      </c>
      <c r="G114" s="139">
        <v>0</v>
      </c>
      <c r="H114" s="169">
        <v>0</v>
      </c>
      <c r="I114" s="193">
        <v>0</v>
      </c>
      <c r="J114" s="140">
        <v>0</v>
      </c>
      <c r="K114" s="157">
        <v>0</v>
      </c>
      <c r="L114" s="157">
        <v>0</v>
      </c>
      <c r="M114" s="157">
        <v>0</v>
      </c>
      <c r="N114" s="157">
        <v>0</v>
      </c>
      <c r="O114" s="157">
        <v>0</v>
      </c>
      <c r="P114" s="87">
        <f t="shared" si="58"/>
        <v>0</v>
      </c>
    </row>
    <row r="115" spans="1:16" ht="15.75" x14ac:dyDescent="0.25">
      <c r="A115" s="226"/>
      <c r="B115" s="227"/>
      <c r="C115" s="22" t="s">
        <v>13</v>
      </c>
      <c r="D115" s="154">
        <v>0</v>
      </c>
      <c r="E115" s="155">
        <v>0</v>
      </c>
      <c r="F115" s="155">
        <v>0</v>
      </c>
      <c r="G115" s="155">
        <v>41.5</v>
      </c>
      <c r="H115" s="178">
        <v>29.2011</v>
      </c>
      <c r="I115" s="215">
        <v>0</v>
      </c>
      <c r="J115" s="156">
        <v>0</v>
      </c>
      <c r="K115" s="160">
        <v>0</v>
      </c>
      <c r="L115" s="160">
        <v>0</v>
      </c>
      <c r="M115" s="160">
        <v>0</v>
      </c>
      <c r="N115" s="160">
        <v>0</v>
      </c>
      <c r="O115" s="160">
        <v>0</v>
      </c>
      <c r="P115" s="87">
        <f t="shared" si="58"/>
        <v>70.701099999999997</v>
      </c>
    </row>
    <row r="116" spans="1:16" ht="35.25" customHeight="1" x14ac:dyDescent="0.25">
      <c r="A116" s="243"/>
      <c r="B116" s="244"/>
      <c r="C116" s="22" t="s">
        <v>30</v>
      </c>
      <c r="D116" s="154">
        <v>0</v>
      </c>
      <c r="E116" s="155">
        <v>0</v>
      </c>
      <c r="F116" s="155">
        <v>0</v>
      </c>
      <c r="G116" s="155">
        <v>0</v>
      </c>
      <c r="H116" s="178">
        <v>0</v>
      </c>
      <c r="I116" s="215">
        <v>0</v>
      </c>
      <c r="J116" s="156">
        <v>0</v>
      </c>
      <c r="K116" s="160">
        <v>0</v>
      </c>
      <c r="L116" s="160">
        <v>0</v>
      </c>
      <c r="M116" s="160">
        <v>0</v>
      </c>
      <c r="N116" s="160">
        <v>0</v>
      </c>
      <c r="O116" s="160">
        <v>0</v>
      </c>
      <c r="P116" s="87">
        <f t="shared" si="58"/>
        <v>0</v>
      </c>
    </row>
    <row r="117" spans="1:16" ht="15.75" x14ac:dyDescent="0.25">
      <c r="A117" s="245" t="s">
        <v>26</v>
      </c>
      <c r="B117" s="246" t="s">
        <v>25</v>
      </c>
      <c r="C117" s="22" t="s">
        <v>16</v>
      </c>
      <c r="D117" s="80">
        <f>D118+D119+D120+D121</f>
        <v>0</v>
      </c>
      <c r="E117" s="73">
        <f t="shared" ref="E117:H117" si="61">E118+E119+E120+E121</f>
        <v>0</v>
      </c>
      <c r="F117" s="73">
        <f t="shared" si="61"/>
        <v>0</v>
      </c>
      <c r="G117" s="73">
        <f t="shared" si="61"/>
        <v>0</v>
      </c>
      <c r="H117" s="174">
        <f t="shared" si="61"/>
        <v>0</v>
      </c>
      <c r="I117" s="216">
        <v>0</v>
      </c>
      <c r="J117" s="101">
        <v>0</v>
      </c>
      <c r="K117" s="101">
        <v>0</v>
      </c>
      <c r="L117" s="101">
        <v>0</v>
      </c>
      <c r="M117" s="101">
        <v>0</v>
      </c>
      <c r="N117" s="101">
        <v>0</v>
      </c>
      <c r="O117" s="101">
        <v>0</v>
      </c>
      <c r="P117" s="87">
        <f t="shared" si="58"/>
        <v>0</v>
      </c>
    </row>
    <row r="118" spans="1:16" ht="31.5" x14ac:dyDescent="0.25">
      <c r="A118" s="226"/>
      <c r="B118" s="227"/>
      <c r="C118" s="22" t="s">
        <v>15</v>
      </c>
      <c r="D118" s="138">
        <v>0</v>
      </c>
      <c r="E118" s="139">
        <v>0</v>
      </c>
      <c r="F118" s="139">
        <v>0</v>
      </c>
      <c r="G118" s="139">
        <v>0</v>
      </c>
      <c r="H118" s="169">
        <v>0</v>
      </c>
      <c r="I118" s="193">
        <v>0</v>
      </c>
      <c r="J118" s="140">
        <v>0</v>
      </c>
      <c r="K118" s="157">
        <v>0</v>
      </c>
      <c r="L118" s="157">
        <v>0</v>
      </c>
      <c r="M118" s="157">
        <v>0</v>
      </c>
      <c r="N118" s="157">
        <v>0</v>
      </c>
      <c r="O118" s="157">
        <v>0</v>
      </c>
      <c r="P118" s="87">
        <f t="shared" si="58"/>
        <v>0</v>
      </c>
    </row>
    <row r="119" spans="1:16" ht="15.75" x14ac:dyDescent="0.25">
      <c r="A119" s="226"/>
      <c r="B119" s="227"/>
      <c r="C119" s="22" t="s">
        <v>14</v>
      </c>
      <c r="D119" s="138">
        <v>0</v>
      </c>
      <c r="E119" s="139">
        <v>0</v>
      </c>
      <c r="F119" s="139">
        <v>0</v>
      </c>
      <c r="G119" s="139">
        <v>0</v>
      </c>
      <c r="H119" s="169">
        <v>0</v>
      </c>
      <c r="I119" s="193">
        <v>0</v>
      </c>
      <c r="J119" s="140">
        <v>0</v>
      </c>
      <c r="K119" s="157">
        <v>0</v>
      </c>
      <c r="L119" s="157">
        <v>0</v>
      </c>
      <c r="M119" s="157">
        <v>0</v>
      </c>
      <c r="N119" s="157">
        <v>0</v>
      </c>
      <c r="O119" s="157">
        <v>0</v>
      </c>
      <c r="P119" s="87">
        <f t="shared" si="58"/>
        <v>0</v>
      </c>
    </row>
    <row r="120" spans="1:16" ht="15.75" x14ac:dyDescent="0.25">
      <c r="A120" s="226"/>
      <c r="B120" s="227"/>
      <c r="C120" s="22" t="s">
        <v>13</v>
      </c>
      <c r="D120" s="138">
        <v>0</v>
      </c>
      <c r="E120" s="139">
        <v>0</v>
      </c>
      <c r="F120" s="139">
        <v>0</v>
      </c>
      <c r="G120" s="139">
        <v>0</v>
      </c>
      <c r="H120" s="169">
        <v>0</v>
      </c>
      <c r="I120" s="193">
        <v>0</v>
      </c>
      <c r="J120" s="140">
        <v>0</v>
      </c>
      <c r="K120" s="157">
        <v>0</v>
      </c>
      <c r="L120" s="157">
        <v>0</v>
      </c>
      <c r="M120" s="157">
        <v>0</v>
      </c>
      <c r="N120" s="157">
        <v>0</v>
      </c>
      <c r="O120" s="157">
        <v>0</v>
      </c>
      <c r="P120" s="87">
        <f t="shared" si="58"/>
        <v>0</v>
      </c>
    </row>
    <row r="121" spans="1:16" ht="32.25" thickBot="1" x14ac:dyDescent="0.3">
      <c r="A121" s="247"/>
      <c r="B121" s="248"/>
      <c r="C121" s="28" t="s">
        <v>30</v>
      </c>
      <c r="D121" s="144">
        <v>0</v>
      </c>
      <c r="E121" s="145">
        <v>0</v>
      </c>
      <c r="F121" s="145">
        <v>0</v>
      </c>
      <c r="G121" s="145">
        <v>0</v>
      </c>
      <c r="H121" s="172">
        <v>0</v>
      </c>
      <c r="I121" s="208">
        <v>0</v>
      </c>
      <c r="J121" s="146">
        <v>0</v>
      </c>
      <c r="K121" s="159">
        <v>0</v>
      </c>
      <c r="L121" s="159">
        <v>0</v>
      </c>
      <c r="M121" s="159">
        <v>0</v>
      </c>
      <c r="N121" s="159">
        <v>0</v>
      </c>
      <c r="O121" s="159">
        <v>0</v>
      </c>
      <c r="P121" s="87">
        <f t="shared" si="58"/>
        <v>0</v>
      </c>
    </row>
    <row r="122" spans="1:16" x14ac:dyDescent="0.25">
      <c r="A122" s="32"/>
      <c r="B122" s="32"/>
    </row>
    <row r="123" spans="1:16" x14ac:dyDescent="0.25">
      <c r="A123" s="32"/>
      <c r="B123" s="32"/>
    </row>
    <row r="124" spans="1:16" x14ac:dyDescent="0.25">
      <c r="A124" s="32"/>
      <c r="B124" s="32"/>
    </row>
    <row r="125" spans="1:16" x14ac:dyDescent="0.25">
      <c r="A125" s="32"/>
      <c r="B125" s="32"/>
    </row>
    <row r="126" spans="1:16" x14ac:dyDescent="0.25">
      <c r="A126" s="32"/>
      <c r="B126" s="32"/>
    </row>
    <row r="127" spans="1:16" x14ac:dyDescent="0.25">
      <c r="A127" s="32"/>
      <c r="B127" s="32"/>
    </row>
    <row r="128" spans="1:16" x14ac:dyDescent="0.25">
      <c r="A128" s="32"/>
      <c r="B128" s="32"/>
    </row>
    <row r="129" spans="1:2" x14ac:dyDescent="0.25">
      <c r="A129" s="32"/>
      <c r="B129" s="32"/>
    </row>
    <row r="130" spans="1:2" x14ac:dyDescent="0.25">
      <c r="A130" s="32"/>
      <c r="B130" s="32"/>
    </row>
    <row r="131" spans="1:2" x14ac:dyDescent="0.25">
      <c r="A131" s="32"/>
      <c r="B131" s="32"/>
    </row>
    <row r="132" spans="1:2" x14ac:dyDescent="0.25">
      <c r="A132" s="32"/>
      <c r="B132" s="32"/>
    </row>
    <row r="133" spans="1:2" x14ac:dyDescent="0.25">
      <c r="A133" s="32"/>
      <c r="B133" s="32"/>
    </row>
    <row r="134" spans="1:2" x14ac:dyDescent="0.25">
      <c r="A134" s="32"/>
      <c r="B134" s="32"/>
    </row>
    <row r="135" spans="1:2" x14ac:dyDescent="0.25">
      <c r="A135" s="32"/>
      <c r="B135" s="32"/>
    </row>
    <row r="136" spans="1:2" x14ac:dyDescent="0.25">
      <c r="A136" s="32"/>
      <c r="B136" s="32"/>
    </row>
    <row r="137" spans="1:2" x14ac:dyDescent="0.25">
      <c r="A137" s="32"/>
      <c r="B137" s="32"/>
    </row>
    <row r="138" spans="1:2" x14ac:dyDescent="0.25">
      <c r="A138" s="32"/>
      <c r="B138" s="32"/>
    </row>
    <row r="139" spans="1:2" x14ac:dyDescent="0.25">
      <c r="A139" s="32"/>
      <c r="B139" s="32"/>
    </row>
    <row r="140" spans="1:2" x14ac:dyDescent="0.25">
      <c r="A140" s="32"/>
      <c r="B140" s="32"/>
    </row>
    <row r="141" spans="1:2" x14ac:dyDescent="0.25">
      <c r="A141" s="32"/>
      <c r="B141" s="32"/>
    </row>
    <row r="142" spans="1:2" x14ac:dyDescent="0.25">
      <c r="A142" s="32"/>
      <c r="B142" s="32"/>
    </row>
    <row r="143" spans="1:2" x14ac:dyDescent="0.25">
      <c r="A143" s="32"/>
      <c r="B143" s="32"/>
    </row>
    <row r="144" spans="1:2" x14ac:dyDescent="0.25">
      <c r="A144" s="32"/>
      <c r="B144" s="32"/>
    </row>
    <row r="145" spans="1:2" x14ac:dyDescent="0.25">
      <c r="A145" s="32"/>
      <c r="B145" s="32"/>
    </row>
    <row r="146" spans="1:2" x14ac:dyDescent="0.25">
      <c r="A146" s="32"/>
      <c r="B146" s="32"/>
    </row>
    <row r="147" spans="1:2" x14ac:dyDescent="0.25">
      <c r="A147" s="32"/>
      <c r="B147" s="32"/>
    </row>
    <row r="148" spans="1:2" x14ac:dyDescent="0.25">
      <c r="A148" s="32"/>
      <c r="B148" s="32"/>
    </row>
    <row r="149" spans="1:2" x14ac:dyDescent="0.25">
      <c r="A149" s="32"/>
      <c r="B149" s="32"/>
    </row>
    <row r="150" spans="1:2" x14ac:dyDescent="0.25">
      <c r="A150" s="32"/>
      <c r="B150" s="32"/>
    </row>
    <row r="151" spans="1:2" x14ac:dyDescent="0.25">
      <c r="A151" s="32"/>
      <c r="B151" s="32"/>
    </row>
    <row r="152" spans="1:2" x14ac:dyDescent="0.25">
      <c r="A152" s="32"/>
      <c r="B152" s="32"/>
    </row>
    <row r="153" spans="1:2" x14ac:dyDescent="0.25">
      <c r="A153" s="32"/>
      <c r="B153" s="32"/>
    </row>
    <row r="154" spans="1:2" x14ac:dyDescent="0.25">
      <c r="A154" s="32"/>
      <c r="B154" s="32"/>
    </row>
    <row r="155" spans="1:2" x14ac:dyDescent="0.25">
      <c r="A155" s="32"/>
      <c r="B155" s="32"/>
    </row>
    <row r="156" spans="1:2" x14ac:dyDescent="0.25">
      <c r="A156" s="32"/>
      <c r="B156" s="32"/>
    </row>
    <row r="157" spans="1:2" x14ac:dyDescent="0.25">
      <c r="A157" s="32"/>
      <c r="B157" s="32"/>
    </row>
    <row r="158" spans="1:2" x14ac:dyDescent="0.25">
      <c r="A158" s="32"/>
      <c r="B158" s="32"/>
    </row>
    <row r="159" spans="1:2" x14ac:dyDescent="0.25">
      <c r="A159" s="32"/>
      <c r="B159" s="32"/>
    </row>
    <row r="160" spans="1:2" x14ac:dyDescent="0.25">
      <c r="A160" s="32"/>
      <c r="B160" s="32"/>
    </row>
    <row r="161" spans="1:2" x14ac:dyDescent="0.25">
      <c r="A161" s="32"/>
      <c r="B161" s="32"/>
    </row>
    <row r="162" spans="1:2" x14ac:dyDescent="0.25">
      <c r="A162" s="32"/>
      <c r="B162" s="32"/>
    </row>
    <row r="163" spans="1:2" x14ac:dyDescent="0.25">
      <c r="A163" s="32"/>
      <c r="B163" s="32"/>
    </row>
    <row r="164" spans="1:2" x14ac:dyDescent="0.25">
      <c r="A164" s="32"/>
      <c r="B164" s="32"/>
    </row>
    <row r="165" spans="1:2" x14ac:dyDescent="0.25">
      <c r="A165" s="32"/>
      <c r="B165" s="32"/>
    </row>
    <row r="166" spans="1:2" x14ac:dyDescent="0.25">
      <c r="A166" s="32"/>
      <c r="B166" s="32"/>
    </row>
    <row r="167" spans="1:2" x14ac:dyDescent="0.25">
      <c r="A167" s="32"/>
      <c r="B167" s="32"/>
    </row>
    <row r="168" spans="1:2" x14ac:dyDescent="0.25">
      <c r="A168" s="32"/>
      <c r="B168" s="32"/>
    </row>
    <row r="169" spans="1:2" x14ac:dyDescent="0.25">
      <c r="A169" s="32"/>
      <c r="B169" s="32"/>
    </row>
    <row r="170" spans="1:2" x14ac:dyDescent="0.25">
      <c r="A170" s="32"/>
      <c r="B170" s="32"/>
    </row>
    <row r="171" spans="1:2" x14ac:dyDescent="0.25">
      <c r="A171" s="32"/>
      <c r="B171" s="32"/>
    </row>
    <row r="172" spans="1:2" x14ac:dyDescent="0.25">
      <c r="A172" s="32"/>
      <c r="B172" s="32"/>
    </row>
    <row r="173" spans="1:2" x14ac:dyDescent="0.25">
      <c r="A173" s="32"/>
      <c r="B173" s="32"/>
    </row>
    <row r="174" spans="1:2" x14ac:dyDescent="0.25">
      <c r="A174" s="32"/>
      <c r="B174" s="32"/>
    </row>
    <row r="175" spans="1:2" x14ac:dyDescent="0.25">
      <c r="A175" s="32"/>
      <c r="B175" s="32"/>
    </row>
    <row r="176" spans="1:2" x14ac:dyDescent="0.25">
      <c r="A176" s="32"/>
      <c r="B176" s="32"/>
    </row>
    <row r="177" spans="1:2" x14ac:dyDescent="0.25">
      <c r="A177" s="32"/>
      <c r="B177" s="32"/>
    </row>
    <row r="178" spans="1:2" x14ac:dyDescent="0.25">
      <c r="A178" s="32"/>
      <c r="B178" s="32"/>
    </row>
    <row r="179" spans="1:2" x14ac:dyDescent="0.25">
      <c r="A179" s="32"/>
      <c r="B179" s="32"/>
    </row>
    <row r="180" spans="1:2" x14ac:dyDescent="0.25">
      <c r="A180" s="32"/>
      <c r="B180" s="32"/>
    </row>
    <row r="181" spans="1:2" x14ac:dyDescent="0.25">
      <c r="A181" s="32"/>
      <c r="B181" s="32"/>
    </row>
    <row r="182" spans="1:2" x14ac:dyDescent="0.25">
      <c r="A182" s="32"/>
      <c r="B182" s="32"/>
    </row>
    <row r="183" spans="1:2" x14ac:dyDescent="0.25">
      <c r="A183" s="32"/>
      <c r="B183" s="32"/>
    </row>
    <row r="184" spans="1:2" x14ac:dyDescent="0.25">
      <c r="A184" s="32"/>
      <c r="B184" s="32"/>
    </row>
    <row r="185" spans="1:2" x14ac:dyDescent="0.25">
      <c r="A185" s="32"/>
      <c r="B185" s="32"/>
    </row>
    <row r="186" spans="1:2" x14ac:dyDescent="0.25">
      <c r="A186" s="32"/>
      <c r="B186" s="32"/>
    </row>
    <row r="187" spans="1:2" x14ac:dyDescent="0.25">
      <c r="A187" s="32"/>
      <c r="B187" s="32"/>
    </row>
    <row r="188" spans="1:2" x14ac:dyDescent="0.25">
      <c r="A188" s="32"/>
      <c r="B188" s="32"/>
    </row>
    <row r="189" spans="1:2" x14ac:dyDescent="0.25">
      <c r="A189" s="32"/>
      <c r="B189" s="32"/>
    </row>
    <row r="190" spans="1:2" x14ac:dyDescent="0.25">
      <c r="A190" s="32"/>
      <c r="B190" s="32"/>
    </row>
    <row r="191" spans="1:2" x14ac:dyDescent="0.25">
      <c r="A191" s="32"/>
      <c r="B191" s="32"/>
    </row>
    <row r="192" spans="1:2" x14ac:dyDescent="0.25">
      <c r="A192" s="32"/>
      <c r="B192" s="32"/>
    </row>
    <row r="193" spans="1:2" x14ac:dyDescent="0.25">
      <c r="A193" s="32"/>
      <c r="B193" s="32"/>
    </row>
    <row r="194" spans="1:2" x14ac:dyDescent="0.25">
      <c r="A194" s="32"/>
      <c r="B194" s="32"/>
    </row>
    <row r="195" spans="1:2" x14ac:dyDescent="0.25">
      <c r="A195" s="32"/>
      <c r="B195" s="32"/>
    </row>
    <row r="196" spans="1:2" x14ac:dyDescent="0.25">
      <c r="A196" s="32"/>
      <c r="B196" s="32"/>
    </row>
    <row r="197" spans="1:2" x14ac:dyDescent="0.25">
      <c r="A197" s="32"/>
      <c r="B197" s="32"/>
    </row>
    <row r="198" spans="1:2" x14ac:dyDescent="0.25">
      <c r="A198" s="32"/>
      <c r="B198" s="32"/>
    </row>
    <row r="199" spans="1:2" x14ac:dyDescent="0.25">
      <c r="A199" s="32"/>
      <c r="B199" s="32"/>
    </row>
    <row r="200" spans="1:2" x14ac:dyDescent="0.25">
      <c r="A200" s="32"/>
      <c r="B200" s="32"/>
    </row>
    <row r="201" spans="1:2" x14ac:dyDescent="0.25">
      <c r="A201" s="32"/>
      <c r="B201" s="32"/>
    </row>
    <row r="202" spans="1:2" x14ac:dyDescent="0.25">
      <c r="A202" s="32"/>
      <c r="B202" s="32"/>
    </row>
    <row r="203" spans="1:2" x14ac:dyDescent="0.25">
      <c r="A203" s="32"/>
      <c r="B203" s="32"/>
    </row>
    <row r="204" spans="1:2" x14ac:dyDescent="0.25">
      <c r="A204" s="32"/>
      <c r="B204" s="32"/>
    </row>
    <row r="205" spans="1:2" x14ac:dyDescent="0.25">
      <c r="A205" s="32"/>
      <c r="B205" s="32"/>
    </row>
    <row r="206" spans="1:2" x14ac:dyDescent="0.25">
      <c r="A206" s="32"/>
      <c r="B206" s="32"/>
    </row>
    <row r="207" spans="1:2" x14ac:dyDescent="0.25">
      <c r="A207" s="32"/>
      <c r="B207" s="32"/>
    </row>
    <row r="208" spans="1:2" x14ac:dyDescent="0.25">
      <c r="A208" s="32"/>
      <c r="B208" s="32"/>
    </row>
    <row r="209" spans="1:2" x14ac:dyDescent="0.25">
      <c r="A209" s="32"/>
      <c r="B209" s="32"/>
    </row>
  </sheetData>
  <mergeCells count="50">
    <mergeCell ref="A36:A40"/>
    <mergeCell ref="B36:B40"/>
    <mergeCell ref="A20:A24"/>
    <mergeCell ref="B20:B24"/>
    <mergeCell ref="A26:A30"/>
    <mergeCell ref="B26:B30"/>
    <mergeCell ref="A31:A35"/>
    <mergeCell ref="B31:B35"/>
    <mergeCell ref="A117:A121"/>
    <mergeCell ref="B117:B121"/>
    <mergeCell ref="A112:A116"/>
    <mergeCell ref="B112:B116"/>
    <mergeCell ref="A106:A110"/>
    <mergeCell ref="B106:B110"/>
    <mergeCell ref="A42:A46"/>
    <mergeCell ref="B42:B46"/>
    <mergeCell ref="A47:A51"/>
    <mergeCell ref="B47:B51"/>
    <mergeCell ref="A52:A56"/>
    <mergeCell ref="B52:B56"/>
    <mergeCell ref="A100:A104"/>
    <mergeCell ref="B100:B104"/>
    <mergeCell ref="A58:A62"/>
    <mergeCell ref="B58:B62"/>
    <mergeCell ref="A63:A67"/>
    <mergeCell ref="B63:B67"/>
    <mergeCell ref="A82:A86"/>
    <mergeCell ref="B82:B86"/>
    <mergeCell ref="A94:A98"/>
    <mergeCell ref="B94:B98"/>
    <mergeCell ref="A69:A73"/>
    <mergeCell ref="B69:B73"/>
    <mergeCell ref="A74:A78"/>
    <mergeCell ref="B74:B78"/>
    <mergeCell ref="A88:A92"/>
    <mergeCell ref="B88:B92"/>
    <mergeCell ref="A9:A13"/>
    <mergeCell ref="B9:B13"/>
    <mergeCell ref="A15:A19"/>
    <mergeCell ref="B15:B19"/>
    <mergeCell ref="E1:P1"/>
    <mergeCell ref="B4:F4"/>
    <mergeCell ref="B6:F6"/>
    <mergeCell ref="A7:A8"/>
    <mergeCell ref="B7:B8"/>
    <mergeCell ref="C7:C8"/>
    <mergeCell ref="D7:P7"/>
    <mergeCell ref="F2:P2"/>
    <mergeCell ref="F3:P3"/>
    <mergeCell ref="B5:G5"/>
  </mergeCells>
  <pageMargins left="0.78740157480314965" right="0.78740157480314965" top="0.78740157480314965" bottom="0.19685039370078741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Прилож.№4</vt:lpstr>
      <vt:lpstr>Приложение №5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2024-02-25T15:51:45Z</cp:lastPrinted>
  <dcterms:created xsi:type="dcterms:W3CDTF">2013-11-29T03:50:45Z</dcterms:created>
  <dcterms:modified xsi:type="dcterms:W3CDTF">2024-05-17T08:35:47Z</dcterms:modified>
</cp:coreProperties>
</file>