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УХ\2023\Муниципальные программы\изменения\21.02\"/>
    </mc:Choice>
  </mc:AlternateContent>
  <bookViews>
    <workbookView xWindow="120" yWindow="75" windowWidth="19095" windowHeight="11760" activeTab="1"/>
  </bookViews>
  <sheets>
    <sheet name="Прил.№4" sheetId="1" r:id="rId1"/>
    <sheet name=" 5" sheetId="2" r:id="rId2"/>
  </sheets>
  <definedNames>
    <definedName name="_xlnm._FilterDatabase" localSheetId="1" hidden="1">' 5'!$C$9:$K$110</definedName>
  </definedNames>
  <calcPr calcId="152511"/>
</workbook>
</file>

<file path=xl/calcChain.xml><?xml version="1.0" encoding="utf-8"?>
<calcChain xmlns="http://schemas.openxmlformats.org/spreadsheetml/2006/main">
  <c r="E84" i="2" l="1"/>
  <c r="F84" i="2"/>
  <c r="G84" i="2"/>
  <c r="H84" i="2"/>
  <c r="I84" i="2"/>
  <c r="J84" i="2"/>
  <c r="E29" i="1" l="1"/>
  <c r="G29" i="1"/>
  <c r="H29" i="1"/>
  <c r="I29" i="1"/>
  <c r="J29" i="1"/>
  <c r="D29" i="1"/>
  <c r="F92" i="2"/>
  <c r="G92" i="2"/>
  <c r="H92" i="2"/>
  <c r="F93" i="2"/>
  <c r="G93" i="2"/>
  <c r="H93" i="2"/>
  <c r="E92" i="2"/>
  <c r="E93" i="2"/>
  <c r="H40" i="2" l="1"/>
  <c r="H41" i="2"/>
  <c r="H42" i="2"/>
  <c r="H43" i="2"/>
  <c r="K83" i="2"/>
  <c r="K82" i="2"/>
  <c r="K81" i="2"/>
  <c r="K80" i="2"/>
  <c r="J79" i="2"/>
  <c r="I79" i="2"/>
  <c r="H79" i="2"/>
  <c r="G79" i="2"/>
  <c r="F79" i="2"/>
  <c r="E79" i="2"/>
  <c r="D79" i="2"/>
  <c r="K78" i="2"/>
  <c r="K77" i="2"/>
  <c r="K76" i="2"/>
  <c r="K75" i="2"/>
  <c r="J74" i="2"/>
  <c r="I74" i="2"/>
  <c r="H74" i="2"/>
  <c r="G74" i="2"/>
  <c r="F74" i="2"/>
  <c r="E74" i="2"/>
  <c r="D74" i="2"/>
  <c r="K73" i="2"/>
  <c r="K72" i="2"/>
  <c r="K71" i="2"/>
  <c r="K70" i="2"/>
  <c r="J69" i="2"/>
  <c r="I69" i="2"/>
  <c r="H69" i="2"/>
  <c r="G69" i="2"/>
  <c r="F69" i="2"/>
  <c r="E69" i="2"/>
  <c r="D69" i="2"/>
  <c r="K68" i="2"/>
  <c r="K67" i="2"/>
  <c r="K66" i="2"/>
  <c r="K65" i="2"/>
  <c r="J64" i="2"/>
  <c r="I64" i="2"/>
  <c r="H64" i="2"/>
  <c r="G64" i="2"/>
  <c r="F64" i="2"/>
  <c r="E64" i="2"/>
  <c r="D64" i="2"/>
  <c r="K63" i="2"/>
  <c r="K62" i="2"/>
  <c r="K61" i="2"/>
  <c r="K60" i="2"/>
  <c r="J59" i="2"/>
  <c r="I59" i="2"/>
  <c r="H59" i="2"/>
  <c r="G59" i="2"/>
  <c r="F59" i="2"/>
  <c r="E59" i="2"/>
  <c r="D59" i="2"/>
  <c r="D85" i="2"/>
  <c r="E85" i="2"/>
  <c r="F85" i="2"/>
  <c r="G85" i="2"/>
  <c r="H85" i="2"/>
  <c r="I85" i="2"/>
  <c r="J85" i="2"/>
  <c r="K86" i="2"/>
  <c r="K87" i="2"/>
  <c r="K88" i="2"/>
  <c r="K89" i="2"/>
  <c r="K58" i="2"/>
  <c r="K57" i="2"/>
  <c r="K56" i="2"/>
  <c r="K55" i="2"/>
  <c r="J54" i="2"/>
  <c r="I54" i="2"/>
  <c r="H54" i="2"/>
  <c r="G54" i="2"/>
  <c r="F54" i="2"/>
  <c r="E54" i="2"/>
  <c r="D54" i="2"/>
  <c r="K53" i="2"/>
  <c r="K52" i="2"/>
  <c r="K51" i="2"/>
  <c r="K50" i="2"/>
  <c r="J49" i="2"/>
  <c r="I49" i="2"/>
  <c r="H49" i="2"/>
  <c r="G49" i="2"/>
  <c r="F49" i="2"/>
  <c r="E49" i="2"/>
  <c r="D49" i="2"/>
  <c r="K48" i="2"/>
  <c r="K47" i="2"/>
  <c r="K46" i="2"/>
  <c r="K45" i="2"/>
  <c r="J44" i="2"/>
  <c r="I44" i="2"/>
  <c r="H44" i="2"/>
  <c r="F44" i="2"/>
  <c r="E44" i="2"/>
  <c r="D44" i="2"/>
  <c r="K20" i="1"/>
  <c r="K21" i="1"/>
  <c r="K22" i="1"/>
  <c r="K23" i="1"/>
  <c r="K24" i="1"/>
  <c r="K25" i="1"/>
  <c r="K26" i="1"/>
  <c r="K19" i="1"/>
  <c r="H18" i="1"/>
  <c r="K85" i="2" l="1"/>
  <c r="K69" i="2"/>
  <c r="K79" i="2"/>
  <c r="K59" i="2"/>
  <c r="K74" i="2"/>
  <c r="K64" i="2"/>
  <c r="K54" i="2"/>
  <c r="K49" i="2"/>
  <c r="K44" i="2"/>
  <c r="K15" i="1"/>
  <c r="K18" i="2" l="1"/>
  <c r="K27" i="2"/>
  <c r="K28" i="2"/>
  <c r="K29" i="2"/>
  <c r="K30" i="2"/>
  <c r="K35" i="2"/>
  <c r="K32" i="2" s="1"/>
  <c r="K91" i="2"/>
  <c r="K94" i="2"/>
  <c r="K96" i="2"/>
  <c r="K97" i="2"/>
  <c r="K98" i="2"/>
  <c r="K99" i="2"/>
  <c r="K104" i="2"/>
  <c r="K105" i="2"/>
  <c r="K109" i="2"/>
  <c r="J10" i="2"/>
  <c r="J11" i="2"/>
  <c r="J12" i="2"/>
  <c r="J15" i="2"/>
  <c r="J20" i="2"/>
  <c r="J26" i="2"/>
  <c r="J25" i="2" s="1"/>
  <c r="J32" i="2"/>
  <c r="J39" i="2"/>
  <c r="J90" i="2"/>
  <c r="J95" i="2"/>
  <c r="J101" i="2"/>
  <c r="J106" i="2"/>
  <c r="K13" i="1"/>
  <c r="K10" i="1"/>
  <c r="J12" i="1"/>
  <c r="J14" i="1"/>
  <c r="K28" i="1"/>
  <c r="J27" i="1"/>
  <c r="K32" i="1"/>
  <c r="K33" i="1"/>
  <c r="J31" i="1"/>
  <c r="J9" i="1"/>
  <c r="J8" i="1" l="1"/>
  <c r="J31" i="2"/>
  <c r="J14" i="2"/>
  <c r="J100" i="2"/>
  <c r="J9" i="2" l="1"/>
  <c r="K93" i="2"/>
  <c r="K92" i="2"/>
  <c r="G11" i="2"/>
  <c r="F11" i="2"/>
  <c r="I95" i="2"/>
  <c r="H95" i="2"/>
  <c r="F95" i="2"/>
  <c r="E95" i="2"/>
  <c r="G27" i="1"/>
  <c r="G95" i="2"/>
  <c r="D95" i="2"/>
  <c r="K95" i="2" l="1"/>
  <c r="G12" i="2"/>
  <c r="G14" i="1"/>
  <c r="K110" i="2"/>
  <c r="K108" i="2"/>
  <c r="K107" i="2"/>
  <c r="K103" i="2"/>
  <c r="K102" i="2"/>
  <c r="K41" i="2"/>
  <c r="K42" i="2"/>
  <c r="K40" i="2"/>
  <c r="K38" i="2"/>
  <c r="K43" i="2"/>
  <c r="K34" i="2"/>
  <c r="K33" i="2"/>
  <c r="K24" i="2"/>
  <c r="K23" i="2"/>
  <c r="K22" i="2"/>
  <c r="K21" i="2"/>
  <c r="K16" i="2"/>
  <c r="K17" i="2"/>
  <c r="K19" i="2"/>
  <c r="K13" i="2"/>
  <c r="K11" i="1"/>
  <c r="K18" i="1"/>
  <c r="G39" i="2"/>
  <c r="H39" i="2"/>
  <c r="I39" i="2"/>
  <c r="I31" i="1"/>
  <c r="I27" i="1"/>
  <c r="I14" i="1"/>
  <c r="I12" i="1"/>
  <c r="I9" i="1"/>
  <c r="I26" i="2"/>
  <c r="I25" i="2" s="1"/>
  <c r="I32" i="2"/>
  <c r="I90" i="2"/>
  <c r="I101" i="2"/>
  <c r="I106" i="2"/>
  <c r="I15" i="2"/>
  <c r="I20" i="2"/>
  <c r="I12" i="2"/>
  <c r="I11" i="2"/>
  <c r="I10" i="2"/>
  <c r="E12" i="2"/>
  <c r="E11" i="2"/>
  <c r="I8" i="1" l="1"/>
  <c r="I14" i="2"/>
  <c r="I100" i="2"/>
  <c r="I31" i="2"/>
  <c r="I9" i="2" l="1"/>
  <c r="E10" i="2"/>
  <c r="F10" i="2"/>
  <c r="G10" i="2"/>
  <c r="H10" i="2"/>
  <c r="D10" i="2"/>
  <c r="H11" i="2"/>
  <c r="D11" i="2"/>
  <c r="K11" i="2" l="1"/>
  <c r="K10" i="2"/>
  <c r="E31" i="1"/>
  <c r="E32" i="2"/>
  <c r="F31" i="1"/>
  <c r="G31" i="1"/>
  <c r="H31" i="1"/>
  <c r="D31" i="1"/>
  <c r="H27" i="1"/>
  <c r="D27" i="1"/>
  <c r="E14" i="1"/>
  <c r="F14" i="1"/>
  <c r="H14" i="1"/>
  <c r="K14" i="1" s="1"/>
  <c r="D14" i="1"/>
  <c r="E12" i="1"/>
  <c r="F12" i="1"/>
  <c r="G12" i="1"/>
  <c r="H12" i="1"/>
  <c r="E9" i="1"/>
  <c r="F9" i="1"/>
  <c r="G9" i="1"/>
  <c r="H9" i="1"/>
  <c r="D9" i="1"/>
  <c r="K9" i="1" s="1"/>
  <c r="H12" i="2"/>
  <c r="D12" i="2"/>
  <c r="E101" i="2"/>
  <c r="F101" i="2"/>
  <c r="G101" i="2"/>
  <c r="H101" i="2"/>
  <c r="D101" i="2"/>
  <c r="K101" i="2" s="1"/>
  <c r="E90" i="2"/>
  <c r="F90" i="2"/>
  <c r="G90" i="2"/>
  <c r="H90" i="2"/>
  <c r="D90" i="2"/>
  <c r="D84" i="2" s="1"/>
  <c r="E106" i="2"/>
  <c r="F106" i="2"/>
  <c r="G106" i="2"/>
  <c r="H106" i="2"/>
  <c r="D106" i="2"/>
  <c r="F32" i="2"/>
  <c r="G32" i="2"/>
  <c r="H32" i="2"/>
  <c r="D32" i="2"/>
  <c r="E39" i="2"/>
  <c r="F39" i="2"/>
  <c r="D39" i="2"/>
  <c r="E26" i="2"/>
  <c r="E25" i="2" s="1"/>
  <c r="F26" i="2"/>
  <c r="F25" i="2" s="1"/>
  <c r="G26" i="2"/>
  <c r="H26" i="2"/>
  <c r="D26" i="2"/>
  <c r="E20" i="2"/>
  <c r="F20" i="2"/>
  <c r="G20" i="2"/>
  <c r="H20" i="2"/>
  <c r="D20" i="2"/>
  <c r="E15" i="2"/>
  <c r="F15" i="2"/>
  <c r="G15" i="2"/>
  <c r="H15" i="2"/>
  <c r="D15" i="2"/>
  <c r="K31" i="1" l="1"/>
  <c r="G8" i="1"/>
  <c r="K106" i="2"/>
  <c r="K90" i="2"/>
  <c r="K84" i="2" s="1"/>
  <c r="K15" i="2"/>
  <c r="H25" i="2"/>
  <c r="K26" i="2"/>
  <c r="K12" i="1"/>
  <c r="H8" i="1"/>
  <c r="K39" i="2"/>
  <c r="K31" i="2" s="1"/>
  <c r="K20" i="2"/>
  <c r="G25" i="2"/>
  <c r="D25" i="2"/>
  <c r="F12" i="2"/>
  <c r="K12" i="2" s="1"/>
  <c r="D14" i="2"/>
  <c r="G14" i="2"/>
  <c r="D31" i="2"/>
  <c r="G31" i="2"/>
  <c r="E31" i="2"/>
  <c r="H100" i="2"/>
  <c r="F100" i="2"/>
  <c r="G100" i="2"/>
  <c r="E100" i="2"/>
  <c r="D100" i="2"/>
  <c r="H14" i="2"/>
  <c r="F14" i="2"/>
  <c r="H31" i="2"/>
  <c r="E14" i="2"/>
  <c r="F31" i="2"/>
  <c r="D12" i="1"/>
  <c r="H9" i="2" l="1"/>
  <c r="F9" i="2"/>
  <c r="E9" i="2"/>
  <c r="K14" i="2"/>
  <c r="G9" i="2"/>
  <c r="D9" i="2"/>
  <c r="K100" i="2"/>
  <c r="K25" i="2"/>
  <c r="D8" i="1"/>
  <c r="K9" i="2" l="1"/>
  <c r="E27" i="1"/>
  <c r="E8" i="1"/>
  <c r="K30" i="1"/>
  <c r="F29" i="1"/>
  <c r="F27" i="1" s="1"/>
  <c r="K27" i="1" l="1"/>
  <c r="F8" i="1"/>
  <c r="K8" i="1" s="1"/>
  <c r="K29" i="1"/>
</calcChain>
</file>

<file path=xl/sharedStrings.xml><?xml version="1.0" encoding="utf-8"?>
<sst xmlns="http://schemas.openxmlformats.org/spreadsheetml/2006/main" count="233" uniqueCount="74">
  <si>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</si>
  <si>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</si>
  <si>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</si>
  <si>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</si>
  <si>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</si>
  <si>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</si>
  <si>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</si>
  <si>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</si>
  <si>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</si>
  <si>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</si>
  <si>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</si>
  <si>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</si>
  <si>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</si>
  <si>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</si>
  <si>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</si>
  <si>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</si>
  <si>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</si>
  <si>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</si>
  <si>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</si>
  <si>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</si>
  <si>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</si>
  <si>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</si>
  <si>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</si>
  <si>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</si>
  <si>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</si>
  <si>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</si>
  <si>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</si>
  <si>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</si>
  <si>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</si>
  <si>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</si>
  <si>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</si>
  <si>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</si>
  <si>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</si>
  <si>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</si>
  <si>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</si>
  <si>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</si>
  <si>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</si>
  <si>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</si>
  <si>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</si>
  <si>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</si>
  <si>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</si>
  <si>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</si>
  <si>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</si>
  <si>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</si>
  <si>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</si>
  <si>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</si>
  <si>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</si>
  <si>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</si>
  <si>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</si>
  <si>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</si>
  <si>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</si>
  <si>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2.1.</t>
  </si>
  <si>
    <t>Прочие мероприятия</t>
  </si>
  <si>
    <t xml:space="preserve">ЗА СЧЕТ СРЕДСТВ БЮДЖЕТА </t>
  </si>
  <si>
    <t>Ремонт автомобильной дороги по ул. Клубная Нагорского городского поселения</t>
  </si>
  <si>
    <t>Ремонт автомобильной дороги по ул. Коммуны Нагорского городского поселения</t>
  </si>
  <si>
    <t>Ремонт автомобильной дороги по ул. Леушина Нагорского городского поселения</t>
  </si>
  <si>
    <t>Ремонт автомобильной дороги по ул. Новая Нагорского городского поселения</t>
  </si>
  <si>
    <t>Ремонт автомобильной дороги по ул. Октябрьская Нагорского городского поселения</t>
  </si>
  <si>
    <t>Ремонт автомобильной дороги по ул. Пионерская Нагорского городского поселения</t>
  </si>
  <si>
    <t>Ремонт автомобильной дороги по ул. Труда Нагорского городского поселения</t>
  </si>
  <si>
    <t>Ремонт дорог в границах поселения, в. т.ч.</t>
  </si>
  <si>
    <t>Ремонт автомобильной дороги Нагорского городского поселения</t>
  </si>
  <si>
    <t>2.1</t>
  </si>
  <si>
    <t>2.2</t>
  </si>
  <si>
    <t>2.3</t>
  </si>
  <si>
    <t>2.4</t>
  </si>
  <si>
    <t>2.5</t>
  </si>
  <si>
    <t>2.6</t>
  </si>
  <si>
    <t>2.7</t>
  </si>
  <si>
    <t>2.8</t>
  </si>
  <si>
    <t>Ремонт дорог в границаах поселения в т.ч.</t>
  </si>
  <si>
    <t>постановлением администрации Нагорского городского поселения от 15.03.2023 №22</t>
  </si>
  <si>
    <t>постановлением администрации Нагорского городского поселения от 15.03.2023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</si>
</sst>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0" fontId="15" fillId="0" borderId="0" xfId="0" applyFont="1"/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1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1" xfId="0" applyNumberFormat="1" applyFont="1" applyFill="1" applyBorder="1" applyAlignment="1">
      <alignment vertical="center" wrapText="1"/>
    </xf>
    <xf numFmtId="164" fontId="17" fillId="3" borderId="2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8" fillId="4" borderId="1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wrapText="1"/>
    </xf>
    <xf numFmtId="165" fontId="18" fillId="3" borderId="6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15" fillId="0" borderId="7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vertical="center" wrapText="1"/>
    </xf>
    <xf numFmtId="164" fontId="15" fillId="0" borderId="12" xfId="0" applyNumberFormat="1" applyFont="1" applyBorder="1" applyAlignment="1">
      <alignment horizontal="right" vertical="center" wrapText="1"/>
    </xf>
    <xf numFmtId="164" fontId="18" fillId="3" borderId="6" xfId="0" applyNumberFormat="1" applyFont="1" applyFill="1" applyBorder="1" applyAlignment="1">
      <alignment wrapText="1"/>
    </xf>
    <xf numFmtId="2" fontId="17" fillId="0" borderId="21" xfId="0" applyNumberFormat="1" applyFont="1" applyBorder="1" applyAlignment="1">
      <alignment vertical="center" wrapText="1"/>
    </xf>
    <xf numFmtId="164" fontId="3" fillId="0" borderId="22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164" fontId="3" fillId="3" borderId="11" xfId="0" applyNumberFormat="1" applyFont="1" applyFill="1" applyBorder="1" applyAlignment="1">
      <alignment horizontal="right" vertical="center" wrapText="1"/>
    </xf>
    <xf numFmtId="165" fontId="17" fillId="3" borderId="11" xfId="0" applyNumberFormat="1" applyFont="1" applyFill="1" applyBorder="1" applyAlignment="1">
      <alignment horizontal="right" vertical="center" wrapText="1"/>
    </xf>
    <xf numFmtId="2" fontId="17" fillId="2" borderId="11" xfId="0" applyNumberFormat="1" applyFont="1" applyFill="1" applyBorder="1" applyAlignment="1">
      <alignment horizontal="right" vertical="center" wrapText="1"/>
    </xf>
    <xf numFmtId="2" fontId="17" fillId="0" borderId="21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wrapText="1"/>
    </xf>
    <xf numFmtId="2" fontId="18" fillId="0" borderId="11" xfId="0" applyNumberFormat="1" applyFont="1" applyBorder="1" applyAlignment="1">
      <alignment vertical="center" wrapText="1"/>
    </xf>
    <xf numFmtId="164" fontId="15" fillId="0" borderId="12" xfId="0" applyNumberFormat="1" applyFont="1" applyBorder="1" applyAlignment="1">
      <alignment horizontal="right" wrapText="1"/>
    </xf>
    <xf numFmtId="165" fontId="17" fillId="0" borderId="21" xfId="0" applyNumberFormat="1" applyFont="1" applyBorder="1" applyAlignment="1">
      <alignment vertical="center" wrapText="1"/>
    </xf>
    <xf numFmtId="0" fontId="0" fillId="0" borderId="0" xfId="0" applyBorder="1"/>
    <xf numFmtId="2" fontId="18" fillId="0" borderId="6" xfId="0" applyNumberFormat="1" applyFont="1" applyBorder="1" applyAlignment="1">
      <alignment wrapText="1"/>
    </xf>
    <xf numFmtId="2" fontId="18" fillId="0" borderId="11" xfId="0" applyNumberFormat="1" applyFont="1" applyBorder="1" applyAlignment="1">
      <alignment wrapText="1"/>
    </xf>
    <xf numFmtId="164" fontId="18" fillId="3" borderId="6" xfId="0" applyNumberFormat="1" applyFont="1" applyFill="1" applyBorder="1" applyAlignment="1">
      <alignment vertical="center" wrapText="1"/>
    </xf>
    <xf numFmtId="165" fontId="18" fillId="0" borderId="6" xfId="0" applyNumberFormat="1" applyFont="1" applyBorder="1" applyAlignment="1">
      <alignment vertical="center" wrapText="1"/>
    </xf>
    <xf numFmtId="164" fontId="15" fillId="0" borderId="19" xfId="0" applyNumberFormat="1" applyFont="1" applyBorder="1" applyAlignment="1">
      <alignment horizontal="right" wrapText="1"/>
    </xf>
    <xf numFmtId="164" fontId="15" fillId="3" borderId="3" xfId="0" applyNumberFormat="1" applyFont="1" applyFill="1" applyBorder="1" applyAlignment="1">
      <alignment vertical="center" wrapText="1"/>
    </xf>
    <xf numFmtId="165" fontId="18" fillId="3" borderId="3" xfId="0" applyNumberFormat="1" applyFont="1" applyFill="1" applyBorder="1" applyAlignment="1">
      <alignment vertical="center" wrapText="1"/>
    </xf>
    <xf numFmtId="2" fontId="18" fillId="0" borderId="3" xfId="0" applyNumberFormat="1" applyFont="1" applyBorder="1" applyAlignment="1">
      <alignment vertical="center" wrapText="1"/>
    </xf>
    <xf numFmtId="164" fontId="17" fillId="3" borderId="11" xfId="0" applyNumberFormat="1" applyFont="1" applyFill="1" applyBorder="1" applyAlignment="1">
      <alignment horizontal="right" vertical="center" wrapText="1"/>
    </xf>
    <xf numFmtId="164" fontId="17" fillId="3" borderId="21" xfId="0" applyNumberFormat="1" applyFont="1" applyFill="1" applyBorder="1" applyAlignment="1">
      <alignment horizontal="right" vertical="center" wrapText="1"/>
    </xf>
    <xf numFmtId="164" fontId="18" fillId="3" borderId="1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wrapText="1"/>
    </xf>
    <xf numFmtId="164" fontId="18" fillId="4" borderId="1" xfId="0" applyNumberFormat="1" applyFont="1" applyFill="1" applyBorder="1" applyAlignment="1">
      <alignment wrapText="1"/>
    </xf>
    <xf numFmtId="164" fontId="17" fillId="4" borderId="1" xfId="0" applyNumberFormat="1" applyFont="1" applyFill="1" applyBorder="1" applyAlignment="1">
      <alignment vertical="center" wrapText="1"/>
    </xf>
    <xf numFmtId="164" fontId="18" fillId="3" borderId="1" xfId="0" applyNumberFormat="1" applyFont="1" applyFill="1" applyBorder="1" applyAlignment="1">
      <alignment vertical="top" wrapText="1"/>
    </xf>
    <xf numFmtId="164" fontId="17" fillId="4" borderId="21" xfId="0" applyNumberFormat="1" applyFont="1" applyFill="1" applyBorder="1" applyAlignment="1">
      <alignment vertical="center" wrapText="1"/>
    </xf>
    <xf numFmtId="164" fontId="18" fillId="4" borderId="6" xfId="0" applyNumberFormat="1" applyFont="1" applyFill="1" applyBorder="1" applyAlignment="1">
      <alignment vertical="center" wrapText="1"/>
    </xf>
    <xf numFmtId="49" fontId="20" fillId="0" borderId="3" xfId="0" applyNumberFormat="1" applyFont="1" applyBorder="1" applyAlignment="1"/>
    <xf numFmtId="164" fontId="18" fillId="4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wrapText="1"/>
    </xf>
    <xf numFmtId="164" fontId="17" fillId="3" borderId="1" xfId="0" applyNumberFormat="1" applyFont="1" applyFill="1" applyBorder="1" applyAlignment="1">
      <alignment horizontal="left" wrapText="1"/>
    </xf>
    <xf numFmtId="164" fontId="17" fillId="4" borderId="1" xfId="0" applyNumberFormat="1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wrapText="1"/>
    </xf>
    <xf numFmtId="164" fontId="18" fillId="4" borderId="3" xfId="0" applyNumberFormat="1" applyFont="1" applyFill="1" applyBorder="1" applyAlignment="1">
      <alignment horizontal="left" wrapText="1"/>
    </xf>
    <xf numFmtId="164" fontId="18" fillId="0" borderId="3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12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wrapText="1"/>
    </xf>
    <xf numFmtId="164" fontId="18" fillId="3" borderId="5" xfId="0" applyNumberFormat="1" applyFont="1" applyFill="1" applyBorder="1" applyAlignment="1">
      <alignment horizontal="left" wrapText="1"/>
    </xf>
    <xf numFmtId="49" fontId="20" fillId="3" borderId="3" xfId="0" applyNumberFormat="1" applyFont="1" applyFill="1" applyBorder="1" applyAlignment="1"/>
    <xf numFmtId="0" fontId="7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164" fontId="18" fillId="0" borderId="3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12" fillId="0" borderId="0" xfId="0" applyNumberFormat="1" applyFont="1"/>
    <xf numFmtId="164" fontId="3" fillId="2" borderId="24" xfId="0" applyNumberFormat="1" applyFont="1" applyFill="1" applyBorder="1" applyAlignment="1">
      <alignment horizontal="center" vertical="center" wrapText="1"/>
    </xf>
    <xf numFmtId="2" fontId="18" fillId="0" borderId="31" xfId="0" applyNumberFormat="1" applyFont="1" applyBorder="1" applyAlignment="1">
      <alignment vertical="center" wrapText="1"/>
    </xf>
    <xf numFmtId="2" fontId="18" fillId="0" borderId="29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2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wrapText="1"/>
    </xf>
    <xf numFmtId="2" fontId="18" fillId="0" borderId="29" xfId="0" applyNumberFormat="1" applyFont="1" applyBorder="1" applyAlignment="1">
      <alignment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17" fillId="3" borderId="3" xfId="0" applyNumberFormat="1" applyFont="1" applyFill="1" applyBorder="1" applyAlignment="1">
      <alignment horizontal="right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 vertical="center" wrapText="1"/>
    </xf>
    <xf numFmtId="1" fontId="19" fillId="2" borderId="22" xfId="0" applyNumberFormat="1" applyFont="1" applyFill="1" applyBorder="1" applyAlignment="1">
      <alignment horizontal="center" vertical="center" wrapText="1"/>
    </xf>
    <xf numFmtId="1" fontId="19" fillId="2" borderId="27" xfId="0" applyNumberFormat="1" applyFont="1" applyFill="1" applyBorder="1" applyAlignment="1">
      <alignment horizontal="center" vertical="center" wrapText="1"/>
    </xf>
    <xf numFmtId="164" fontId="17" fillId="0" borderId="22" xfId="0" applyNumberFormat="1" applyFont="1" applyBorder="1" applyAlignment="1">
      <alignment vertical="center" wrapText="1"/>
    </xf>
    <xf numFmtId="164" fontId="15" fillId="0" borderId="19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164" fontId="18" fillId="4" borderId="5" xfId="0" applyNumberFormat="1" applyFont="1" applyFill="1" applyBorder="1" applyAlignment="1">
      <alignment horizontal="left" wrapText="1"/>
    </xf>
    <xf numFmtId="2" fontId="17" fillId="3" borderId="21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166" fontId="18" fillId="3" borderId="1" xfId="0" applyNumberFormat="1" applyFont="1" applyFill="1" applyBorder="1" applyAlignment="1">
      <alignment wrapText="1"/>
    </xf>
    <xf numFmtId="166" fontId="18" fillId="3" borderId="11" xfId="0" applyNumberFormat="1" applyFont="1" applyFill="1" applyBorder="1" applyAlignment="1">
      <alignment wrapText="1"/>
    </xf>
    <xf numFmtId="166" fontId="17" fillId="3" borderId="21" xfId="0" applyNumberFormat="1" applyFont="1" applyFill="1" applyBorder="1" applyAlignment="1">
      <alignment vertical="center" wrapText="1"/>
    </xf>
    <xf numFmtId="166" fontId="18" fillId="3" borderId="6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18" fillId="0" borderId="5" xfId="0" applyNumberFormat="1" applyFont="1" applyBorder="1" applyAlignment="1">
      <alignment horizontal="left" wrapText="1"/>
    </xf>
    <xf numFmtId="164" fontId="17" fillId="4" borderId="11" xfId="0" applyNumberFormat="1" applyFont="1" applyFill="1" applyBorder="1" applyAlignment="1">
      <alignment horizontal="right" vertical="center" wrapText="1"/>
    </xf>
    <xf numFmtId="164" fontId="17" fillId="4" borderId="21" xfId="0" applyNumberFormat="1" applyFont="1" applyFill="1" applyBorder="1" applyAlignment="1">
      <alignment horizontal="right" vertical="center" wrapText="1"/>
    </xf>
    <xf numFmtId="164" fontId="18" fillId="4" borderId="3" xfId="0" applyNumberFormat="1" applyFont="1" applyFill="1" applyBorder="1" applyAlignment="1">
      <alignment vertical="center" wrapText="1"/>
    </xf>
    <xf numFmtId="164" fontId="18" fillId="4" borderId="11" xfId="0" applyNumberFormat="1" applyFont="1" applyFill="1" applyBorder="1" applyAlignment="1">
      <alignment vertical="center" wrapText="1"/>
    </xf>
    <xf numFmtId="164" fontId="18" fillId="4" borderId="11" xfId="0" applyNumberFormat="1" applyFont="1" applyFill="1" applyBorder="1" applyAlignment="1">
      <alignment wrapText="1"/>
    </xf>
    <xf numFmtId="164" fontId="18" fillId="4" borderId="6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horizontal="left" vertical="center" wrapText="1"/>
    </xf>
    <xf numFmtId="164" fontId="15" fillId="3" borderId="5" xfId="0" applyNumberFormat="1" applyFont="1" applyFill="1" applyBorder="1" applyAlignment="1">
      <alignment wrapText="1"/>
    </xf>
    <xf numFmtId="164" fontId="18" fillId="3" borderId="2" xfId="0" applyNumberFormat="1" applyFont="1" applyFill="1" applyBorder="1" applyAlignment="1">
      <alignment horizontal="left" vertical="top" wrapText="1"/>
    </xf>
    <xf numFmtId="164" fontId="18" fillId="3" borderId="5" xfId="0" applyNumberFormat="1" applyFont="1" applyFill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164" fontId="18" fillId="4" borderId="2" xfId="0" applyNumberFormat="1" applyFont="1" applyFill="1" applyBorder="1" applyAlignment="1">
      <alignment horizontal="left" vertical="top" wrapText="1"/>
    </xf>
    <xf numFmtId="164" fontId="18" fillId="4" borderId="5" xfId="0" applyNumberFormat="1" applyFont="1" applyFill="1" applyBorder="1" applyAlignment="1">
      <alignment horizontal="left" vertical="top" wrapText="1"/>
    </xf>
    <xf numFmtId="164" fontId="18" fillId="4" borderId="3" xfId="0" applyNumberFormat="1" applyFont="1" applyFill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164" fontId="18" fillId="0" borderId="3" xfId="0" applyNumberFormat="1" applyFont="1" applyBorder="1" applyAlignment="1">
      <alignment horizontal="left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3" borderId="5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2" xfId="0" applyNumberFormat="1" applyFont="1" applyBorder="1" applyAlignment="1">
      <alignment horizontal="center" vertical="top" wrapText="1"/>
    </xf>
    <xf numFmtId="165" fontId="18" fillId="0" borderId="5" xfId="0" applyNumberFormat="1" applyFont="1" applyBorder="1" applyAlignment="1">
      <alignment horizontal="center" vertical="top" wrapText="1"/>
    </xf>
    <xf numFmtId="165" fontId="18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4" fontId="15" fillId="0" borderId="9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18" fillId="3" borderId="1" xfId="0" applyNumberFormat="1" applyFont="1" applyFill="1" applyBorder="1" applyAlignment="1">
      <alignment vertical="top" wrapText="1"/>
    </xf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4" borderId="1" xfId="0" applyNumberFormat="1" applyFont="1" applyFill="1" applyBorder="1" applyAlignment="1">
      <alignment vertical="top" wrapText="1"/>
    </xf>
    <xf numFmtId="165" fontId="18" fillId="0" borderId="1" xfId="0" applyNumberFormat="1" applyFont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34"/>
  <sheetViews>
    <sheetView topLeftCell="A7" workbookViewId="0">
      <selection activeCell="K29" sqref="K29:L30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4.42578125" style="6" customWidth="1"/>
    <col min="5" max="5" width="13.7109375" style="45" customWidth="1"/>
    <col min="6" max="6" width="13" style="46" customWidth="1"/>
    <col min="7" max="7" width="14.85546875" style="6" customWidth="1"/>
    <col min="8" max="8" width="17.85546875" style="6" customWidth="1"/>
    <col min="9" max="10" width="13.85546875" style="6" customWidth="1"/>
    <col min="11" max="11" width="14.7109375" style="6" customWidth="1"/>
    <col min="12" max="12" width="13.7109375" bestFit="1" customWidth="1"/>
    <col min="13" max="13" width="11.5703125" bestFit="1" customWidth="1"/>
  </cols>
  <sheetData>
    <row r="1" spans="1:13" ht="19.5" customHeight="1" x14ac:dyDescent="0.25">
      <c r="B1" s="41"/>
      <c r="C1" s="41"/>
      <c r="D1" s="41"/>
      <c r="E1" s="43"/>
      <c r="F1" s="41" t="s">
        <v>37</v>
      </c>
      <c r="G1" s="55"/>
      <c r="H1" s="41"/>
      <c r="I1" s="41"/>
      <c r="J1" s="41"/>
      <c r="K1" s="41"/>
    </row>
    <row r="2" spans="1:13" ht="15" customHeight="1" x14ac:dyDescent="0.25">
      <c r="A2" s="41"/>
      <c r="B2" s="41"/>
      <c r="C2" s="41"/>
      <c r="D2" s="41"/>
      <c r="E2" s="43"/>
      <c r="F2" s="225" t="s">
        <v>40</v>
      </c>
      <c r="G2" s="225"/>
      <c r="H2" s="225"/>
      <c r="I2" s="225"/>
      <c r="J2" s="225"/>
      <c r="K2" s="225"/>
    </row>
    <row r="3" spans="1:13" ht="55.5" customHeight="1" x14ac:dyDescent="0.25">
      <c r="A3" s="41"/>
      <c r="B3" s="41"/>
      <c r="C3" s="41"/>
      <c r="D3" s="41"/>
      <c r="E3" s="43"/>
      <c r="F3" s="226" t="s">
        <v>72</v>
      </c>
      <c r="G3" s="226"/>
      <c r="H3" s="226"/>
      <c r="I3" s="226"/>
      <c r="J3" s="226"/>
      <c r="K3" s="226"/>
    </row>
    <row r="4" spans="1:13" x14ac:dyDescent="0.25">
      <c r="B4" s="230" t="s">
        <v>0</v>
      </c>
      <c r="C4" s="230"/>
      <c r="D4" s="230"/>
      <c r="E4" s="230"/>
      <c r="F4" s="230"/>
      <c r="G4" s="230"/>
      <c r="H4" s="230"/>
      <c r="I4" s="230"/>
      <c r="J4" s="230"/>
      <c r="K4" s="230"/>
    </row>
    <row r="5" spans="1:13" x14ac:dyDescent="0.25">
      <c r="B5" s="231" t="s">
        <v>53</v>
      </c>
      <c r="C5" s="231"/>
      <c r="D5" s="231"/>
      <c r="E5" s="231"/>
      <c r="F5" s="231"/>
      <c r="G5" s="231"/>
      <c r="H5" s="231"/>
      <c r="I5" s="231"/>
      <c r="J5" s="231"/>
      <c r="K5" s="231"/>
    </row>
    <row r="6" spans="1:13" s="7" customFormat="1" ht="19.5" customHeight="1" x14ac:dyDescent="0.25">
      <c r="A6" s="227" t="s">
        <v>9</v>
      </c>
      <c r="B6" s="228" t="s">
        <v>10</v>
      </c>
      <c r="C6" s="229" t="s">
        <v>38</v>
      </c>
      <c r="D6" s="227" t="s">
        <v>11</v>
      </c>
      <c r="E6" s="227"/>
      <c r="F6" s="227"/>
      <c r="G6" s="227"/>
      <c r="H6" s="227"/>
      <c r="I6" s="227"/>
      <c r="J6" s="227"/>
      <c r="K6" s="227"/>
    </row>
    <row r="7" spans="1:13" s="7" customFormat="1" ht="46.5" customHeight="1" x14ac:dyDescent="0.25">
      <c r="A7" s="227"/>
      <c r="B7" s="228"/>
      <c r="C7" s="229"/>
      <c r="D7" s="22">
        <v>2019</v>
      </c>
      <c r="E7" s="44">
        <v>2020</v>
      </c>
      <c r="F7" s="48">
        <v>2021</v>
      </c>
      <c r="G7" s="48">
        <v>2022</v>
      </c>
      <c r="H7" s="176">
        <v>2023</v>
      </c>
      <c r="I7" s="48">
        <v>2024</v>
      </c>
      <c r="J7" s="48">
        <v>2025</v>
      </c>
      <c r="K7" s="22" t="s">
        <v>12</v>
      </c>
    </row>
    <row r="8" spans="1:13" ht="57" x14ac:dyDescent="0.25">
      <c r="A8" s="56" t="s">
        <v>45</v>
      </c>
      <c r="B8" s="53" t="s">
        <v>43</v>
      </c>
      <c r="C8" s="10" t="s">
        <v>18</v>
      </c>
      <c r="D8" s="59">
        <f t="shared" ref="D8:J8" si="0">D9+D12+D14+D27+D31</f>
        <v>5034.2040299999999</v>
      </c>
      <c r="E8" s="60">
        <f t="shared" si="0"/>
        <v>15616.729879999999</v>
      </c>
      <c r="F8" s="60">
        <f t="shared" si="0"/>
        <v>16361.864829999999</v>
      </c>
      <c r="G8" s="60">
        <f t="shared" si="0"/>
        <v>25504.64532</v>
      </c>
      <c r="H8" s="57">
        <f t="shared" si="0"/>
        <v>35713.959399999992</v>
      </c>
      <c r="I8" s="60">
        <f t="shared" si="0"/>
        <v>2690.4</v>
      </c>
      <c r="J8" s="60">
        <f t="shared" si="0"/>
        <v>2606.3000000000002</v>
      </c>
      <c r="K8" s="35">
        <f>SUM(D8:J8)</f>
        <v>103528.10345999998</v>
      </c>
      <c r="L8" s="47"/>
      <c r="M8" s="47"/>
    </row>
    <row r="9" spans="1:13" s="9" customFormat="1" ht="42.75" x14ac:dyDescent="0.25">
      <c r="A9" s="30" t="s">
        <v>16</v>
      </c>
      <c r="B9" s="31" t="s">
        <v>4</v>
      </c>
      <c r="C9" s="11" t="s">
        <v>19</v>
      </c>
      <c r="D9" s="60">
        <f>D10+D11</f>
        <v>110</v>
      </c>
      <c r="E9" s="133">
        <f t="shared" ref="E9:J9" si="1">E10+E11</f>
        <v>10</v>
      </c>
      <c r="F9" s="133">
        <f t="shared" si="1"/>
        <v>150</v>
      </c>
      <c r="G9" s="133">
        <f t="shared" si="1"/>
        <v>60</v>
      </c>
      <c r="H9" s="134">
        <f t="shared" si="1"/>
        <v>95.1</v>
      </c>
      <c r="I9" s="135">
        <f t="shared" si="1"/>
        <v>35</v>
      </c>
      <c r="J9" s="135">
        <f t="shared" si="1"/>
        <v>35</v>
      </c>
      <c r="K9" s="135">
        <f>SUM(D9:J9)</f>
        <v>495.1</v>
      </c>
      <c r="L9" s="52"/>
      <c r="M9" s="52"/>
    </row>
    <row r="10" spans="1:13" s="8" customFormat="1" ht="26.25" x14ac:dyDescent="0.25">
      <c r="A10" s="32" t="s">
        <v>17</v>
      </c>
      <c r="B10" s="33" t="s">
        <v>27</v>
      </c>
      <c r="C10" s="12" t="s">
        <v>19</v>
      </c>
      <c r="D10" s="61">
        <v>110</v>
      </c>
      <c r="E10" s="136">
        <v>10</v>
      </c>
      <c r="F10" s="136">
        <v>150</v>
      </c>
      <c r="G10" s="136">
        <v>60</v>
      </c>
      <c r="H10" s="131">
        <v>34.299999999999997</v>
      </c>
      <c r="I10" s="132">
        <v>35</v>
      </c>
      <c r="J10" s="132">
        <v>35</v>
      </c>
      <c r="K10" s="132">
        <f>SUM(D10:J10)</f>
        <v>434.3</v>
      </c>
    </row>
    <row r="11" spans="1:13" s="8" customFormat="1" ht="26.25" x14ac:dyDescent="0.25">
      <c r="A11" s="32" t="s">
        <v>17</v>
      </c>
      <c r="B11" s="33" t="s">
        <v>28</v>
      </c>
      <c r="C11" s="12" t="s">
        <v>19</v>
      </c>
      <c r="D11" s="61">
        <v>0</v>
      </c>
      <c r="E11" s="136">
        <v>0</v>
      </c>
      <c r="F11" s="136">
        <v>0</v>
      </c>
      <c r="G11" s="136">
        <v>0</v>
      </c>
      <c r="H11" s="131">
        <v>60.8</v>
      </c>
      <c r="I11" s="132">
        <v>0</v>
      </c>
      <c r="J11" s="132">
        <v>0</v>
      </c>
      <c r="K11" s="132">
        <f>SUM(E11:I11)</f>
        <v>60.8</v>
      </c>
    </row>
    <row r="12" spans="1:13" s="9" customFormat="1" ht="28.5" x14ac:dyDescent="0.25">
      <c r="A12" s="30" t="s">
        <v>16</v>
      </c>
      <c r="B12" s="31" t="s">
        <v>3</v>
      </c>
      <c r="C12" s="11" t="s">
        <v>19</v>
      </c>
      <c r="D12" s="60">
        <f>D13</f>
        <v>0</v>
      </c>
      <c r="E12" s="133">
        <f t="shared" ref="E12:J12" si="2">E13</f>
        <v>162.72999999999999</v>
      </c>
      <c r="F12" s="133">
        <f t="shared" si="2"/>
        <v>100</v>
      </c>
      <c r="G12" s="133">
        <f t="shared" si="2"/>
        <v>480</v>
      </c>
      <c r="H12" s="134">
        <f t="shared" si="2"/>
        <v>600</v>
      </c>
      <c r="I12" s="135">
        <f t="shared" si="2"/>
        <v>480</v>
      </c>
      <c r="J12" s="135">
        <f t="shared" si="2"/>
        <v>480</v>
      </c>
      <c r="K12" s="135">
        <f>SUM(D12:J12)</f>
        <v>2302.73</v>
      </c>
    </row>
    <row r="13" spans="1:13" s="8" customFormat="1" ht="26.25" x14ac:dyDescent="0.25">
      <c r="A13" s="32" t="s">
        <v>17</v>
      </c>
      <c r="B13" s="73" t="s">
        <v>50</v>
      </c>
      <c r="C13" s="12" t="s">
        <v>19</v>
      </c>
      <c r="D13" s="61">
        <v>0</v>
      </c>
      <c r="E13" s="136">
        <v>162.72999999999999</v>
      </c>
      <c r="F13" s="136">
        <v>100</v>
      </c>
      <c r="G13" s="136">
        <v>480</v>
      </c>
      <c r="H13" s="131">
        <v>600</v>
      </c>
      <c r="I13" s="132">
        <v>480</v>
      </c>
      <c r="J13" s="132">
        <v>480</v>
      </c>
      <c r="K13" s="132">
        <f>SUM(D13:J13)</f>
        <v>2302.73</v>
      </c>
    </row>
    <row r="14" spans="1:13" s="9" customFormat="1" ht="28.5" x14ac:dyDescent="0.25">
      <c r="A14" s="30" t="s">
        <v>16</v>
      </c>
      <c r="B14" s="31" t="s">
        <v>5</v>
      </c>
      <c r="C14" s="12" t="s">
        <v>19</v>
      </c>
      <c r="D14" s="60">
        <f t="shared" ref="D14:J14" si="3">D15+D18</f>
        <v>2984.7390300000002</v>
      </c>
      <c r="E14" s="133">
        <f t="shared" si="3"/>
        <v>13076.004939999999</v>
      </c>
      <c r="F14" s="133">
        <f t="shared" si="3"/>
        <v>11878.527</v>
      </c>
      <c r="G14" s="133">
        <f t="shared" si="3"/>
        <v>20410.036390000001</v>
      </c>
      <c r="H14" s="134">
        <f t="shared" si="3"/>
        <v>28678.655249999996</v>
      </c>
      <c r="I14" s="135">
        <f t="shared" si="3"/>
        <v>1077.0999999999999</v>
      </c>
      <c r="J14" s="135">
        <f t="shared" si="3"/>
        <v>1136.9000000000001</v>
      </c>
      <c r="K14" s="135">
        <f>SUM(D14:J14)</f>
        <v>79241.962609999988</v>
      </c>
      <c r="M14" s="52"/>
    </row>
    <row r="15" spans="1:13" s="8" customFormat="1" ht="15.75" x14ac:dyDescent="0.25">
      <c r="A15" s="212" t="s">
        <v>17</v>
      </c>
      <c r="B15" s="215" t="s">
        <v>7</v>
      </c>
      <c r="C15" s="218" t="s">
        <v>19</v>
      </c>
      <c r="D15" s="61">
        <v>2984.7390300000002</v>
      </c>
      <c r="E15" s="203">
        <v>2515.0049399999998</v>
      </c>
      <c r="F15" s="203">
        <v>3917.527</v>
      </c>
      <c r="G15" s="203">
        <v>3691.8363899999999</v>
      </c>
      <c r="H15" s="206">
        <v>1361.8381999999999</v>
      </c>
      <c r="I15" s="209">
        <v>1077.0999999999999</v>
      </c>
      <c r="J15" s="223">
        <v>1136.9000000000001</v>
      </c>
      <c r="K15" s="209">
        <f>D15+E15+F15+G15+H15+I15+J15</f>
        <v>16684.94556</v>
      </c>
      <c r="L15" s="157"/>
    </row>
    <row r="16" spans="1:13" s="8" customFormat="1" ht="12" customHeight="1" x14ac:dyDescent="0.25">
      <c r="A16" s="213"/>
      <c r="B16" s="216"/>
      <c r="C16" s="219"/>
      <c r="D16" s="62" t="s">
        <v>46</v>
      </c>
      <c r="E16" s="221"/>
      <c r="F16" s="204"/>
      <c r="G16" s="204"/>
      <c r="H16" s="207"/>
      <c r="I16" s="210"/>
      <c r="J16" s="224"/>
      <c r="K16" s="210"/>
    </row>
    <row r="17" spans="1:15" s="8" customFormat="1" ht="26.25" customHeight="1" x14ac:dyDescent="0.25">
      <c r="A17" s="214"/>
      <c r="B17" s="217"/>
      <c r="C17" s="220"/>
      <c r="D17" s="62" t="s">
        <v>44</v>
      </c>
      <c r="E17" s="222"/>
      <c r="F17" s="205"/>
      <c r="G17" s="205"/>
      <c r="H17" s="208"/>
      <c r="I17" s="211"/>
      <c r="J17" s="152"/>
      <c r="K17" s="211"/>
    </row>
    <row r="18" spans="1:15" s="8" customFormat="1" ht="26.25" customHeight="1" x14ac:dyDescent="0.25">
      <c r="A18" s="141" t="s">
        <v>17</v>
      </c>
      <c r="B18" s="33" t="s">
        <v>61</v>
      </c>
      <c r="C18" s="142" t="s">
        <v>19</v>
      </c>
      <c r="D18" s="175">
        <v>0</v>
      </c>
      <c r="E18" s="127">
        <v>10561</v>
      </c>
      <c r="F18" s="127">
        <v>7961</v>
      </c>
      <c r="G18" s="175">
        <v>16718.2</v>
      </c>
      <c r="H18" s="177">
        <f>H19+H20+H21+H22+H23+H24+H25+H26</f>
        <v>27316.817049999998</v>
      </c>
      <c r="I18" s="137">
        <v>0</v>
      </c>
      <c r="J18" s="137">
        <v>0</v>
      </c>
      <c r="K18" s="137">
        <f>SUM(E18:I18)</f>
        <v>62557.017049999995</v>
      </c>
    </row>
    <row r="19" spans="1:15" s="8" customFormat="1" ht="29.25" customHeight="1" x14ac:dyDescent="0.25">
      <c r="A19" s="141" t="s">
        <v>17</v>
      </c>
      <c r="B19" s="33" t="s">
        <v>54</v>
      </c>
      <c r="C19" s="142" t="s">
        <v>19</v>
      </c>
      <c r="D19" s="61">
        <v>0</v>
      </c>
      <c r="E19" s="61">
        <v>0</v>
      </c>
      <c r="F19" s="61">
        <v>0</v>
      </c>
      <c r="G19" s="61">
        <v>0</v>
      </c>
      <c r="H19" s="178">
        <v>1408.2894799999999</v>
      </c>
      <c r="I19" s="194">
        <v>0</v>
      </c>
      <c r="J19" s="194">
        <v>0</v>
      </c>
      <c r="K19" s="135">
        <f>D19+E19+F19+G19+H19+I19+J19</f>
        <v>1408.2894799999999</v>
      </c>
    </row>
    <row r="20" spans="1:15" s="8" customFormat="1" ht="30" customHeight="1" x14ac:dyDescent="0.25">
      <c r="A20" s="141" t="s">
        <v>17</v>
      </c>
      <c r="B20" s="33" t="s">
        <v>55</v>
      </c>
      <c r="C20" s="142" t="s">
        <v>19</v>
      </c>
      <c r="D20" s="61">
        <v>0</v>
      </c>
      <c r="E20" s="61">
        <v>0</v>
      </c>
      <c r="F20" s="61">
        <v>0</v>
      </c>
      <c r="G20" s="61">
        <v>0</v>
      </c>
      <c r="H20" s="131">
        <v>1763.9765600000001</v>
      </c>
      <c r="I20" s="132">
        <v>0</v>
      </c>
      <c r="J20" s="132">
        <v>0</v>
      </c>
      <c r="K20" s="135">
        <f t="shared" ref="K20:K26" si="4">D20+E20+F20+G20+H20+I20+J20</f>
        <v>1763.9765600000001</v>
      </c>
    </row>
    <row r="21" spans="1:15" s="8" customFormat="1" ht="30" customHeight="1" x14ac:dyDescent="0.25">
      <c r="A21" s="141" t="s">
        <v>17</v>
      </c>
      <c r="B21" s="33" t="s">
        <v>56</v>
      </c>
      <c r="C21" s="142" t="s">
        <v>19</v>
      </c>
      <c r="D21" s="61">
        <v>0</v>
      </c>
      <c r="E21" s="61">
        <v>0</v>
      </c>
      <c r="F21" s="61">
        <v>0</v>
      </c>
      <c r="G21" s="61">
        <v>0</v>
      </c>
      <c r="H21" s="131">
        <v>14859.43771</v>
      </c>
      <c r="I21" s="132">
        <v>0</v>
      </c>
      <c r="J21" s="132">
        <v>0</v>
      </c>
      <c r="K21" s="135">
        <f t="shared" si="4"/>
        <v>14859.43771</v>
      </c>
    </row>
    <row r="22" spans="1:15" s="8" customFormat="1" ht="30" customHeight="1" x14ac:dyDescent="0.25">
      <c r="A22" s="141" t="s">
        <v>17</v>
      </c>
      <c r="B22" s="33" t="s">
        <v>57</v>
      </c>
      <c r="C22" s="142" t="s">
        <v>19</v>
      </c>
      <c r="D22" s="61">
        <v>0</v>
      </c>
      <c r="E22" s="61">
        <v>0</v>
      </c>
      <c r="F22" s="61">
        <v>0</v>
      </c>
      <c r="G22" s="61">
        <v>0</v>
      </c>
      <c r="H22" s="131">
        <v>581.68984999999998</v>
      </c>
      <c r="I22" s="132">
        <v>0</v>
      </c>
      <c r="J22" s="132">
        <v>0</v>
      </c>
      <c r="K22" s="135">
        <f t="shared" si="4"/>
        <v>581.68984999999998</v>
      </c>
    </row>
    <row r="23" spans="1:15" s="8" customFormat="1" ht="30" customHeight="1" x14ac:dyDescent="0.25">
      <c r="A23" s="141" t="s">
        <v>17</v>
      </c>
      <c r="B23" s="33" t="s">
        <v>58</v>
      </c>
      <c r="C23" s="142" t="s">
        <v>19</v>
      </c>
      <c r="D23" s="61">
        <v>0</v>
      </c>
      <c r="E23" s="61">
        <v>0</v>
      </c>
      <c r="F23" s="61">
        <v>0</v>
      </c>
      <c r="G23" s="61">
        <v>0</v>
      </c>
      <c r="H23" s="131">
        <v>2099.0318499999998</v>
      </c>
      <c r="I23" s="132">
        <v>0</v>
      </c>
      <c r="J23" s="132">
        <v>0</v>
      </c>
      <c r="K23" s="135">
        <f t="shared" si="4"/>
        <v>2099.0318499999998</v>
      </c>
    </row>
    <row r="24" spans="1:15" s="8" customFormat="1" ht="30" customHeight="1" x14ac:dyDescent="0.25">
      <c r="A24" s="141" t="s">
        <v>17</v>
      </c>
      <c r="B24" s="33" t="s">
        <v>59</v>
      </c>
      <c r="C24" s="142" t="s">
        <v>19</v>
      </c>
      <c r="D24" s="61">
        <v>0</v>
      </c>
      <c r="E24" s="61">
        <v>0</v>
      </c>
      <c r="F24" s="61">
        <v>0</v>
      </c>
      <c r="G24" s="61">
        <v>0</v>
      </c>
      <c r="H24" s="131">
        <v>1096.6487999999999</v>
      </c>
      <c r="I24" s="132">
        <v>0</v>
      </c>
      <c r="J24" s="132">
        <v>0</v>
      </c>
      <c r="K24" s="135">
        <f t="shared" si="4"/>
        <v>1096.6487999999999</v>
      </c>
    </row>
    <row r="25" spans="1:15" s="8" customFormat="1" ht="30" customHeight="1" x14ac:dyDescent="0.25">
      <c r="A25" s="141" t="s">
        <v>17</v>
      </c>
      <c r="B25" s="33" t="s">
        <v>60</v>
      </c>
      <c r="C25" s="142" t="s">
        <v>19</v>
      </c>
      <c r="D25" s="61">
        <v>0</v>
      </c>
      <c r="E25" s="61">
        <v>0</v>
      </c>
      <c r="F25" s="61">
        <v>0</v>
      </c>
      <c r="G25" s="61">
        <v>0</v>
      </c>
      <c r="H25" s="131">
        <v>5261.6098000000002</v>
      </c>
      <c r="I25" s="132">
        <v>0</v>
      </c>
      <c r="J25" s="132">
        <v>0</v>
      </c>
      <c r="K25" s="135">
        <f t="shared" si="4"/>
        <v>5261.6098000000002</v>
      </c>
    </row>
    <row r="26" spans="1:15" s="8" customFormat="1" ht="30" customHeight="1" x14ac:dyDescent="0.25">
      <c r="A26" s="141" t="s">
        <v>17</v>
      </c>
      <c r="B26" s="33" t="s">
        <v>62</v>
      </c>
      <c r="C26" s="142" t="s">
        <v>19</v>
      </c>
      <c r="D26" s="61">
        <v>0</v>
      </c>
      <c r="E26" s="61">
        <v>0</v>
      </c>
      <c r="F26" s="61">
        <v>0</v>
      </c>
      <c r="G26" s="61">
        <v>0</v>
      </c>
      <c r="H26" s="131">
        <v>246.13300000000001</v>
      </c>
      <c r="I26" s="132">
        <v>0</v>
      </c>
      <c r="J26" s="132">
        <v>0</v>
      </c>
      <c r="K26" s="135">
        <f t="shared" si="4"/>
        <v>246.13300000000001</v>
      </c>
    </row>
    <row r="27" spans="1:15" s="9" customFormat="1" ht="28.5" x14ac:dyDescent="0.25">
      <c r="A27" s="30" t="s">
        <v>16</v>
      </c>
      <c r="B27" s="31" t="s">
        <v>2</v>
      </c>
      <c r="C27" s="12" t="s">
        <v>19</v>
      </c>
      <c r="D27" s="60">
        <f>D28+D29</f>
        <v>612.26499999999999</v>
      </c>
      <c r="E27" s="133">
        <f t="shared" ref="E27:J27" si="5">E28+E29</f>
        <v>1076.798</v>
      </c>
      <c r="F27" s="133">
        <f>F28+F29</f>
        <v>2517.79783</v>
      </c>
      <c r="G27" s="133">
        <f>G28+G29</f>
        <v>3470.8089299999997</v>
      </c>
      <c r="H27" s="134">
        <f t="shared" si="5"/>
        <v>813.2</v>
      </c>
      <c r="I27" s="135">
        <f t="shared" si="5"/>
        <v>225.7</v>
      </c>
      <c r="J27" s="135">
        <f t="shared" si="5"/>
        <v>158.69999999999999</v>
      </c>
      <c r="K27" s="135">
        <f t="shared" ref="K27:K33" si="6">SUM(D27:J27)</f>
        <v>8875.269760000001</v>
      </c>
      <c r="M27" s="52"/>
    </row>
    <row r="28" spans="1:15" s="8" customFormat="1" ht="26.25" x14ac:dyDescent="0.25">
      <c r="A28" s="30" t="s">
        <v>16</v>
      </c>
      <c r="B28" s="145" t="s">
        <v>30</v>
      </c>
      <c r="C28" s="11" t="s">
        <v>19</v>
      </c>
      <c r="D28" s="60">
        <v>224.2</v>
      </c>
      <c r="E28" s="133">
        <v>168.2</v>
      </c>
      <c r="F28" s="133">
        <v>134</v>
      </c>
      <c r="G28" s="133">
        <v>216.64893000000001</v>
      </c>
      <c r="H28" s="134">
        <v>310</v>
      </c>
      <c r="I28" s="135">
        <v>100</v>
      </c>
      <c r="J28" s="135">
        <v>58.7</v>
      </c>
      <c r="K28" s="135">
        <f t="shared" si="6"/>
        <v>1211.74893</v>
      </c>
      <c r="O28" s="144"/>
    </row>
    <row r="29" spans="1:15" s="8" customFormat="1" ht="26.25" x14ac:dyDescent="0.25">
      <c r="A29" s="30" t="s">
        <v>16</v>
      </c>
      <c r="B29" s="145" t="s">
        <v>31</v>
      </c>
      <c r="C29" s="11" t="s">
        <v>19</v>
      </c>
      <c r="D29" s="60">
        <f>D30</f>
        <v>388.065</v>
      </c>
      <c r="E29" s="60">
        <f>E30</f>
        <v>908.59799999999996</v>
      </c>
      <c r="F29" s="60">
        <f>F30</f>
        <v>2383.79783</v>
      </c>
      <c r="G29" s="60">
        <f>G30</f>
        <v>3254.16</v>
      </c>
      <c r="H29" s="287">
        <f t="shared" ref="H29:J29" si="7">H30</f>
        <v>503.2</v>
      </c>
      <c r="I29" s="60">
        <f t="shared" si="7"/>
        <v>125.7</v>
      </c>
      <c r="J29" s="60">
        <f t="shared" si="7"/>
        <v>100</v>
      </c>
      <c r="K29" s="174">
        <f t="shared" si="6"/>
        <v>7663.5208299999995</v>
      </c>
    </row>
    <row r="30" spans="1:15" s="8" customFormat="1" ht="26.25" x14ac:dyDescent="0.25">
      <c r="A30" s="149" t="s">
        <v>17</v>
      </c>
      <c r="B30" s="150" t="s">
        <v>52</v>
      </c>
      <c r="C30" s="151" t="s">
        <v>19</v>
      </c>
      <c r="D30" s="63">
        <v>388.065</v>
      </c>
      <c r="E30" s="148">
        <v>908.59799999999996</v>
      </c>
      <c r="F30" s="148">
        <v>2383.79783</v>
      </c>
      <c r="G30" s="138">
        <v>3254.16</v>
      </c>
      <c r="H30" s="178">
        <v>503.2</v>
      </c>
      <c r="I30" s="148">
        <v>125.7</v>
      </c>
      <c r="J30" s="148">
        <v>100</v>
      </c>
      <c r="K30" s="148">
        <f t="shared" si="6"/>
        <v>7663.5208299999995</v>
      </c>
    </row>
    <row r="31" spans="1:15" s="9" customFormat="1" ht="26.25" x14ac:dyDescent="0.25">
      <c r="A31" s="130" t="s">
        <v>17</v>
      </c>
      <c r="B31" s="31" t="s">
        <v>36</v>
      </c>
      <c r="C31" s="11" t="s">
        <v>19</v>
      </c>
      <c r="D31" s="60">
        <f>D32+D33</f>
        <v>1327.2</v>
      </c>
      <c r="E31" s="133">
        <f>E32+E33</f>
        <v>1291.19694</v>
      </c>
      <c r="F31" s="133">
        <f t="shared" ref="F31:J31" si="8">F32+F33</f>
        <v>1715.54</v>
      </c>
      <c r="G31" s="133">
        <f t="shared" si="8"/>
        <v>1083.8</v>
      </c>
      <c r="H31" s="134">
        <f t="shared" si="8"/>
        <v>5527.0041499999998</v>
      </c>
      <c r="I31" s="135">
        <f t="shared" si="8"/>
        <v>872.6</v>
      </c>
      <c r="J31" s="135">
        <f t="shared" si="8"/>
        <v>795.7</v>
      </c>
      <c r="K31" s="135">
        <f t="shared" si="6"/>
        <v>12613.041090000001</v>
      </c>
      <c r="M31" s="52"/>
    </row>
    <row r="32" spans="1:15" s="8" customFormat="1" ht="26.25" x14ac:dyDescent="0.25">
      <c r="A32" s="32" t="s">
        <v>17</v>
      </c>
      <c r="B32" s="34" t="s">
        <v>32</v>
      </c>
      <c r="C32" s="12" t="s">
        <v>19</v>
      </c>
      <c r="D32" s="63">
        <v>713.1</v>
      </c>
      <c r="E32" s="138">
        <v>706.19694000000004</v>
      </c>
      <c r="F32" s="138">
        <v>483.6</v>
      </c>
      <c r="G32" s="138">
        <v>540.29999999999995</v>
      </c>
      <c r="H32" s="139">
        <v>590.20000000000005</v>
      </c>
      <c r="I32" s="140">
        <v>622.6</v>
      </c>
      <c r="J32" s="140">
        <v>645.70000000000005</v>
      </c>
      <c r="K32" s="132">
        <f t="shared" si="6"/>
        <v>4301.6969399999998</v>
      </c>
    </row>
    <row r="33" spans="1:11" s="8" customFormat="1" ht="26.25" x14ac:dyDescent="0.25">
      <c r="A33" s="32" t="s">
        <v>17</v>
      </c>
      <c r="B33" s="34" t="s">
        <v>33</v>
      </c>
      <c r="C33" s="12" t="s">
        <v>19</v>
      </c>
      <c r="D33" s="64">
        <v>614.1</v>
      </c>
      <c r="E33" s="136">
        <v>585</v>
      </c>
      <c r="F33" s="136">
        <v>1231.94</v>
      </c>
      <c r="G33" s="136">
        <v>543.5</v>
      </c>
      <c r="H33" s="131">
        <v>4936.8041499999999</v>
      </c>
      <c r="I33" s="132">
        <v>250</v>
      </c>
      <c r="J33" s="132">
        <v>150</v>
      </c>
      <c r="K33" s="132">
        <f t="shared" si="6"/>
        <v>8311.3441500000008</v>
      </c>
    </row>
    <row r="34" spans="1:11" x14ac:dyDescent="0.25">
      <c r="E34" s="45" t="s">
        <v>49</v>
      </c>
    </row>
  </sheetData>
  <mergeCells count="18">
    <mergeCell ref="F2:K2"/>
    <mergeCell ref="F3:K3"/>
    <mergeCell ref="A6:A7"/>
    <mergeCell ref="B6:B7"/>
    <mergeCell ref="C6:C7"/>
    <mergeCell ref="D6:K6"/>
    <mergeCell ref="B4:K4"/>
    <mergeCell ref="B5:K5"/>
    <mergeCell ref="G15:G17"/>
    <mergeCell ref="H15:H17"/>
    <mergeCell ref="K15:K17"/>
    <mergeCell ref="A15:A17"/>
    <mergeCell ref="B15:B17"/>
    <mergeCell ref="C15:C17"/>
    <mergeCell ref="F15:F17"/>
    <mergeCell ref="E15:E17"/>
    <mergeCell ref="I15:I17"/>
    <mergeCell ref="J15:J16"/>
  </mergeCells>
  <pageMargins left="0.11811023622047245" right="0.11811023622047245" top="0.59055118110236227" bottom="0.59055118110236227" header="0.31496062992125984" footer="0.31496062992125984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10"/>
  <sheetViews>
    <sheetView tabSelected="1" topLeftCell="A4" workbookViewId="0">
      <selection activeCell="J9" sqref="J9"/>
    </sheetView>
  </sheetViews>
  <sheetFormatPr defaultRowHeight="18.75" x14ac:dyDescent="0.3"/>
  <cols>
    <col min="1" max="1" width="10" style="25" customWidth="1"/>
    <col min="2" max="2" width="32.7109375" style="26" customWidth="1"/>
    <col min="3" max="3" width="21.5703125" style="4" customWidth="1"/>
    <col min="4" max="4" width="12.7109375" style="36" customWidth="1"/>
    <col min="5" max="5" width="13.140625" style="42" customWidth="1"/>
    <col min="6" max="6" width="13.140625" style="37" bestFit="1" customWidth="1"/>
    <col min="7" max="7" width="12.7109375" style="36" customWidth="1"/>
    <col min="8" max="8" width="14.5703125" style="36" customWidth="1"/>
    <col min="9" max="9" width="13.85546875" style="2" customWidth="1"/>
    <col min="10" max="10" width="13.140625" style="2" customWidth="1"/>
    <col min="11" max="11" width="14.42578125" style="2" customWidth="1"/>
    <col min="12" max="12" width="16.42578125" style="2" bestFit="1" customWidth="1"/>
    <col min="13" max="13" width="13.5703125" bestFit="1" customWidth="1"/>
  </cols>
  <sheetData>
    <row r="1" spans="1:13" ht="20.25" customHeight="1" x14ac:dyDescent="0.25">
      <c r="A1" s="24"/>
      <c r="D1" s="54"/>
      <c r="E1" s="235" t="s">
        <v>34</v>
      </c>
      <c r="F1" s="235"/>
      <c r="G1" s="54"/>
      <c r="H1" s="54"/>
      <c r="I1"/>
      <c r="J1"/>
      <c r="K1"/>
      <c r="L1"/>
    </row>
    <row r="2" spans="1:13" ht="18.75" customHeight="1" x14ac:dyDescent="0.25">
      <c r="A2" s="24"/>
      <c r="C2" s="40"/>
      <c r="D2" s="40"/>
      <c r="E2" s="235" t="s">
        <v>39</v>
      </c>
      <c r="F2" s="235"/>
      <c r="G2" s="235"/>
      <c r="H2" s="235"/>
      <c r="I2"/>
      <c r="J2"/>
      <c r="K2"/>
      <c r="L2"/>
    </row>
    <row r="3" spans="1:13" ht="45.75" customHeight="1" x14ac:dyDescent="0.25">
      <c r="A3" s="24"/>
      <c r="C3" s="38"/>
      <c r="D3" s="38"/>
      <c r="E3" s="226" t="s">
        <v>73</v>
      </c>
      <c r="F3" s="226"/>
      <c r="G3" s="226"/>
      <c r="H3" s="226"/>
      <c r="I3"/>
      <c r="J3"/>
      <c r="K3"/>
      <c r="L3"/>
    </row>
    <row r="4" spans="1:13" ht="27.75" customHeight="1" x14ac:dyDescent="0.25">
      <c r="A4" s="241" t="s">
        <v>13</v>
      </c>
      <c r="B4" s="241"/>
      <c r="C4" s="241"/>
      <c r="D4" s="241"/>
      <c r="E4" s="241"/>
      <c r="F4" s="241"/>
      <c r="G4" s="241"/>
      <c r="H4" s="241"/>
      <c r="I4"/>
      <c r="J4"/>
      <c r="K4"/>
      <c r="L4"/>
    </row>
    <row r="5" spans="1:13" ht="15.75" customHeight="1" x14ac:dyDescent="0.25">
      <c r="A5" s="241" t="s">
        <v>14</v>
      </c>
      <c r="B5" s="241"/>
      <c r="C5" s="241"/>
      <c r="D5" s="241"/>
      <c r="E5" s="241"/>
      <c r="F5" s="241"/>
      <c r="G5" s="241"/>
      <c r="H5" s="241"/>
      <c r="I5"/>
      <c r="J5"/>
      <c r="K5"/>
      <c r="L5"/>
    </row>
    <row r="6" spans="1:13" ht="15.75" customHeight="1" thickBot="1" x14ac:dyDescent="0.3">
      <c r="A6" s="242" t="s">
        <v>15</v>
      </c>
      <c r="B6" s="242"/>
      <c r="C6" s="242"/>
      <c r="D6" s="242"/>
      <c r="E6" s="242"/>
      <c r="F6" s="242"/>
      <c r="G6" s="242"/>
      <c r="H6" s="242"/>
      <c r="I6"/>
      <c r="J6"/>
      <c r="K6"/>
      <c r="L6"/>
    </row>
    <row r="7" spans="1:13" s="14" customFormat="1" ht="25.5" customHeight="1" thickBot="1" x14ac:dyDescent="0.3">
      <c r="A7" s="243" t="s">
        <v>8</v>
      </c>
      <c r="B7" s="251" t="s">
        <v>21</v>
      </c>
      <c r="C7" s="249" t="s">
        <v>1</v>
      </c>
      <c r="D7" s="246" t="s">
        <v>6</v>
      </c>
      <c r="E7" s="247"/>
      <c r="F7" s="247"/>
      <c r="G7" s="247"/>
      <c r="H7" s="247"/>
      <c r="I7" s="248"/>
      <c r="J7" s="158"/>
      <c r="K7" s="236" t="s">
        <v>41</v>
      </c>
      <c r="L7" s="13"/>
    </row>
    <row r="8" spans="1:13" s="14" customFormat="1" ht="25.5" customHeight="1" thickBot="1" x14ac:dyDescent="0.3">
      <c r="A8" s="244"/>
      <c r="B8" s="252"/>
      <c r="C8" s="250"/>
      <c r="D8" s="167">
        <v>2019</v>
      </c>
      <c r="E8" s="168">
        <v>2020</v>
      </c>
      <c r="F8" s="168">
        <v>2021</v>
      </c>
      <c r="G8" s="168">
        <v>2022</v>
      </c>
      <c r="H8" s="169">
        <v>2023</v>
      </c>
      <c r="I8" s="170">
        <v>2024</v>
      </c>
      <c r="J8" s="169">
        <v>2025</v>
      </c>
      <c r="K8" s="237"/>
      <c r="L8" s="13"/>
    </row>
    <row r="9" spans="1:13" s="16" customFormat="1" ht="30.75" customHeight="1" x14ac:dyDescent="0.25">
      <c r="A9" s="238" t="s">
        <v>20</v>
      </c>
      <c r="B9" s="253" t="s">
        <v>42</v>
      </c>
      <c r="C9" s="28" t="s">
        <v>18</v>
      </c>
      <c r="D9" s="165">
        <f>D14+D26+D31+D100+D85+D90</f>
        <v>5034.2040299999999</v>
      </c>
      <c r="E9" s="165">
        <f>E14+E26+E31+E100+E85+E90</f>
        <v>15616.729879999999</v>
      </c>
      <c r="F9" s="165">
        <f>F14+F26+F31+F100+F85+F90</f>
        <v>16361.864829999999</v>
      </c>
      <c r="G9" s="165">
        <f>G14+G26+G31+G100+G85+G90</f>
        <v>25504.64532</v>
      </c>
      <c r="H9" s="166">
        <f>H14+H25+H31+H85+H90+H100</f>
        <v>35713.9594</v>
      </c>
      <c r="I9" s="166">
        <f>I14+I25+I31+I85+I90+I100</f>
        <v>2690.4</v>
      </c>
      <c r="J9" s="166">
        <f>J14+J25+J31+J85+J90+J100</f>
        <v>2606.3000000000002</v>
      </c>
      <c r="K9" s="89">
        <f>D9+E9+F9+G9+H9+I9+J9</f>
        <v>103528.10346</v>
      </c>
      <c r="L9" s="39"/>
      <c r="M9" s="49"/>
    </row>
    <row r="10" spans="1:13" s="16" customFormat="1" ht="27" customHeight="1" x14ac:dyDescent="0.25">
      <c r="A10" s="239"/>
      <c r="B10" s="254"/>
      <c r="C10" s="155" t="s">
        <v>22</v>
      </c>
      <c r="D10" s="65">
        <f t="shared" ref="D10:J11" si="0">D16+D21+D27+D33+D40+D86+D91+D102+D107</f>
        <v>0</v>
      </c>
      <c r="E10" s="74">
        <f t="shared" si="0"/>
        <v>0</v>
      </c>
      <c r="F10" s="65">
        <f t="shared" si="0"/>
        <v>0</v>
      </c>
      <c r="G10" s="74">
        <f t="shared" si="0"/>
        <v>0</v>
      </c>
      <c r="H10" s="190">
        <f t="shared" si="0"/>
        <v>0</v>
      </c>
      <c r="I10" s="84">
        <f t="shared" si="0"/>
        <v>0</v>
      </c>
      <c r="J10" s="84">
        <f t="shared" si="0"/>
        <v>0</v>
      </c>
      <c r="K10" s="90">
        <f>E10+E10+F10+G10+H10+I10</f>
        <v>0</v>
      </c>
      <c r="L10" s="39"/>
      <c r="M10" s="49"/>
    </row>
    <row r="11" spans="1:13" s="17" customFormat="1" ht="18.75" customHeight="1" x14ac:dyDescent="0.25">
      <c r="A11" s="239"/>
      <c r="B11" s="254"/>
      <c r="C11" s="155" t="s">
        <v>23</v>
      </c>
      <c r="D11" s="65">
        <f t="shared" si="0"/>
        <v>0</v>
      </c>
      <c r="E11" s="74">
        <f t="shared" si="0"/>
        <v>10561.878000000001</v>
      </c>
      <c r="F11" s="65">
        <f t="shared" si="0"/>
        <v>10726.369999999999</v>
      </c>
      <c r="G11" s="74">
        <f t="shared" si="0"/>
        <v>19244.86</v>
      </c>
      <c r="H11" s="190">
        <f t="shared" si="0"/>
        <v>31272.199999999997</v>
      </c>
      <c r="I11" s="84">
        <f t="shared" si="0"/>
        <v>0</v>
      </c>
      <c r="J11" s="84">
        <f t="shared" si="0"/>
        <v>0</v>
      </c>
      <c r="K11" s="90">
        <f>E11+F11+G11+H11+I11</f>
        <v>71805.30799999999</v>
      </c>
      <c r="L11" s="50"/>
      <c r="M11" s="58"/>
    </row>
    <row r="12" spans="1:13" s="19" customFormat="1" ht="18.75" customHeight="1" x14ac:dyDescent="0.25">
      <c r="A12" s="239"/>
      <c r="B12" s="254"/>
      <c r="C12" s="155" t="s">
        <v>24</v>
      </c>
      <c r="D12" s="65">
        <f t="shared" ref="D12:J12" si="1">D18+D29+D23+D35+D42+D88+D93+D104+D109</f>
        <v>5034.2040300000008</v>
      </c>
      <c r="E12" s="75">
        <f t="shared" si="1"/>
        <v>5054.8518799999993</v>
      </c>
      <c r="F12" s="75">
        <f t="shared" si="1"/>
        <v>5635.4948300000005</v>
      </c>
      <c r="G12" s="75">
        <f t="shared" si="1"/>
        <v>6259.7853200000009</v>
      </c>
      <c r="H12" s="126">
        <f t="shared" si="1"/>
        <v>4441.759399999999</v>
      </c>
      <c r="I12" s="98">
        <f t="shared" si="1"/>
        <v>2690.4</v>
      </c>
      <c r="J12" s="98">
        <f t="shared" si="1"/>
        <v>2606.3000000000002</v>
      </c>
      <c r="K12" s="90">
        <f>E12+F12+G12+H12+I12+D12+J12</f>
        <v>31722.795460000001</v>
      </c>
      <c r="L12" s="146"/>
      <c r="M12" s="85"/>
    </row>
    <row r="13" spans="1:13" s="14" customFormat="1" ht="33" customHeight="1" thickBot="1" x14ac:dyDescent="0.3">
      <c r="A13" s="240"/>
      <c r="B13" s="255"/>
      <c r="C13" s="156" t="s">
        <v>25</v>
      </c>
      <c r="D13" s="102">
        <v>0</v>
      </c>
      <c r="E13" s="103">
        <v>0</v>
      </c>
      <c r="F13" s="119">
        <v>0</v>
      </c>
      <c r="G13" s="103">
        <v>0</v>
      </c>
      <c r="H13" s="195">
        <v>0</v>
      </c>
      <c r="I13" s="104">
        <v>0</v>
      </c>
      <c r="J13" s="104">
        <v>0</v>
      </c>
      <c r="K13" s="91">
        <f>E13+E13+F13+G13+H13+I13</f>
        <v>0</v>
      </c>
      <c r="L13" s="51"/>
    </row>
    <row r="14" spans="1:13" s="19" customFormat="1" ht="36" customHeight="1" thickBot="1" x14ac:dyDescent="0.3">
      <c r="A14" s="27" t="s">
        <v>26</v>
      </c>
      <c r="B14" s="256" t="s">
        <v>4</v>
      </c>
      <c r="C14" s="256"/>
      <c r="D14" s="66">
        <f>D15+D20</f>
        <v>110</v>
      </c>
      <c r="E14" s="76">
        <f t="shared" ref="E14:I14" si="2">E15+E20</f>
        <v>10</v>
      </c>
      <c r="F14" s="120">
        <f t="shared" si="2"/>
        <v>150</v>
      </c>
      <c r="G14" s="179">
        <f t="shared" si="2"/>
        <v>60</v>
      </c>
      <c r="H14" s="196">
        <f t="shared" si="2"/>
        <v>95.1</v>
      </c>
      <c r="I14" s="105">
        <f t="shared" si="2"/>
        <v>35</v>
      </c>
      <c r="J14" s="105">
        <f>J15+J20</f>
        <v>35</v>
      </c>
      <c r="K14" s="97">
        <f>E14+F14+G14+H14+I14+D14+J14</f>
        <v>495.1</v>
      </c>
      <c r="L14" s="18"/>
    </row>
    <row r="15" spans="1:13" s="19" customFormat="1" ht="15.75" x14ac:dyDescent="0.25">
      <c r="A15" s="245">
        <v>1</v>
      </c>
      <c r="B15" s="269" t="s">
        <v>27</v>
      </c>
      <c r="C15" s="28" t="s">
        <v>18</v>
      </c>
      <c r="D15" s="116">
        <f>D16+D17+D18+D19</f>
        <v>110</v>
      </c>
      <c r="E15" s="117">
        <f t="shared" ref="E15:H15" si="3">E16+E17+E18+E19</f>
        <v>10</v>
      </c>
      <c r="F15" s="123">
        <f t="shared" si="3"/>
        <v>150</v>
      </c>
      <c r="G15" s="180">
        <f t="shared" si="3"/>
        <v>60</v>
      </c>
      <c r="H15" s="197">
        <f t="shared" si="3"/>
        <v>34.299999999999997</v>
      </c>
      <c r="I15" s="118">
        <f t="shared" ref="I15:J15" si="4">I16+I17+I18+I19</f>
        <v>35</v>
      </c>
      <c r="J15" s="118">
        <f t="shared" si="4"/>
        <v>35</v>
      </c>
      <c r="K15" s="115">
        <f>E15+F15+G15+H15+I15+D15+J15</f>
        <v>434.3</v>
      </c>
      <c r="L15" s="18"/>
    </row>
    <row r="16" spans="1:13" s="19" customFormat="1" ht="31.5" x14ac:dyDescent="0.25">
      <c r="A16" s="239"/>
      <c r="B16" s="267"/>
      <c r="C16" s="155" t="s">
        <v>22</v>
      </c>
      <c r="D16" s="67">
        <v>0</v>
      </c>
      <c r="E16" s="77">
        <v>0</v>
      </c>
      <c r="F16" s="121">
        <v>0</v>
      </c>
      <c r="G16" s="181">
        <v>0</v>
      </c>
      <c r="H16" s="86">
        <v>0</v>
      </c>
      <c r="I16" s="99">
        <v>0</v>
      </c>
      <c r="J16" s="99">
        <v>0</v>
      </c>
      <c r="K16" s="106">
        <f>E16+E16+F16+G16+H16+I16</f>
        <v>0</v>
      </c>
      <c r="L16" s="18"/>
    </row>
    <row r="17" spans="1:12" s="19" customFormat="1" ht="15.75" x14ac:dyDescent="0.25">
      <c r="A17" s="239"/>
      <c r="B17" s="267"/>
      <c r="C17" s="155" t="s">
        <v>23</v>
      </c>
      <c r="D17" s="67">
        <v>0</v>
      </c>
      <c r="E17" s="77">
        <v>0</v>
      </c>
      <c r="F17" s="121">
        <v>0</v>
      </c>
      <c r="G17" s="181">
        <v>0</v>
      </c>
      <c r="H17" s="86">
        <v>0</v>
      </c>
      <c r="I17" s="99">
        <v>0</v>
      </c>
      <c r="J17" s="99">
        <v>0</v>
      </c>
      <c r="K17" s="106">
        <f>E17+E17+F17+G17+H17+I17</f>
        <v>0</v>
      </c>
      <c r="L17" s="18"/>
    </row>
    <row r="18" spans="1:12" s="19" customFormat="1" ht="15.75" x14ac:dyDescent="0.25">
      <c r="A18" s="239"/>
      <c r="B18" s="267"/>
      <c r="C18" s="155" t="s">
        <v>24</v>
      </c>
      <c r="D18" s="67">
        <v>110</v>
      </c>
      <c r="E18" s="77">
        <v>10</v>
      </c>
      <c r="F18" s="121">
        <v>150</v>
      </c>
      <c r="G18" s="181">
        <v>60</v>
      </c>
      <c r="H18" s="86">
        <v>34.299999999999997</v>
      </c>
      <c r="I18" s="99">
        <v>35</v>
      </c>
      <c r="J18" s="99">
        <v>35</v>
      </c>
      <c r="K18" s="106">
        <f>E18+F18+G18+H18+I18+D18+J18</f>
        <v>434.3</v>
      </c>
      <c r="L18" s="18"/>
    </row>
    <row r="19" spans="1:12" s="19" customFormat="1" ht="31.5" x14ac:dyDescent="0.25">
      <c r="A19" s="239"/>
      <c r="B19" s="267"/>
      <c r="C19" s="155" t="s">
        <v>25</v>
      </c>
      <c r="D19" s="67">
        <v>0</v>
      </c>
      <c r="E19" s="77">
        <v>0</v>
      </c>
      <c r="F19" s="121">
        <v>0</v>
      </c>
      <c r="G19" s="181">
        <v>0</v>
      </c>
      <c r="H19" s="86">
        <v>0</v>
      </c>
      <c r="I19" s="99">
        <v>0</v>
      </c>
      <c r="J19" s="159">
        <v>0</v>
      </c>
      <c r="K19" s="115">
        <f t="shared" ref="K19:K24" si="5">E19+E19+F19+G19+H19+I19</f>
        <v>0</v>
      </c>
      <c r="L19" s="18"/>
    </row>
    <row r="20" spans="1:12" s="16" customFormat="1" ht="15.75" x14ac:dyDescent="0.25">
      <c r="A20" s="239">
        <v>2</v>
      </c>
      <c r="B20" s="267" t="s">
        <v>28</v>
      </c>
      <c r="C20" s="29" t="s">
        <v>18</v>
      </c>
      <c r="D20" s="67">
        <f>D21+D22+D23+D24</f>
        <v>0</v>
      </c>
      <c r="E20" s="77">
        <f t="shared" ref="E20:H20" si="6">E21+E22+E23+E24</f>
        <v>0</v>
      </c>
      <c r="F20" s="121">
        <f t="shared" si="6"/>
        <v>0</v>
      </c>
      <c r="G20" s="181">
        <f t="shared" si="6"/>
        <v>0</v>
      </c>
      <c r="H20" s="86">
        <f t="shared" si="6"/>
        <v>60.800000000000004</v>
      </c>
      <c r="I20" s="99">
        <f t="shared" ref="I20:J20" si="7">I21+I22+I23+I24</f>
        <v>0</v>
      </c>
      <c r="J20" s="99">
        <f t="shared" si="7"/>
        <v>0</v>
      </c>
      <c r="K20" s="106">
        <f t="shared" si="5"/>
        <v>60.800000000000004</v>
      </c>
      <c r="L20" s="15"/>
    </row>
    <row r="21" spans="1:12" s="19" customFormat="1" ht="31.5" x14ac:dyDescent="0.25">
      <c r="A21" s="239"/>
      <c r="B21" s="267"/>
      <c r="C21" s="155" t="s">
        <v>22</v>
      </c>
      <c r="D21" s="67">
        <v>0</v>
      </c>
      <c r="E21" s="77">
        <v>0</v>
      </c>
      <c r="F21" s="121">
        <v>0</v>
      </c>
      <c r="G21" s="181">
        <v>0</v>
      </c>
      <c r="H21" s="86">
        <v>0</v>
      </c>
      <c r="I21" s="99">
        <v>0</v>
      </c>
      <c r="J21" s="160">
        <v>0</v>
      </c>
      <c r="K21" s="106">
        <f t="shared" si="5"/>
        <v>0</v>
      </c>
      <c r="L21" s="18"/>
    </row>
    <row r="22" spans="1:12" s="19" customFormat="1" ht="15.75" x14ac:dyDescent="0.25">
      <c r="A22" s="239"/>
      <c r="B22" s="267"/>
      <c r="C22" s="155" t="s">
        <v>23</v>
      </c>
      <c r="D22" s="67">
        <v>0</v>
      </c>
      <c r="E22" s="77">
        <v>0</v>
      </c>
      <c r="F22" s="121">
        <v>0</v>
      </c>
      <c r="G22" s="181">
        <v>0</v>
      </c>
      <c r="H22" s="86">
        <v>60.1</v>
      </c>
      <c r="I22" s="99">
        <v>0</v>
      </c>
      <c r="J22" s="160">
        <v>0</v>
      </c>
      <c r="K22" s="106">
        <f t="shared" si="5"/>
        <v>60.1</v>
      </c>
      <c r="L22" s="18"/>
    </row>
    <row r="23" spans="1:12" s="19" customFormat="1" ht="15.75" x14ac:dyDescent="0.25">
      <c r="A23" s="239"/>
      <c r="B23" s="267"/>
      <c r="C23" s="155" t="s">
        <v>24</v>
      </c>
      <c r="D23" s="67">
        <v>0</v>
      </c>
      <c r="E23" s="77">
        <v>0</v>
      </c>
      <c r="F23" s="121">
        <v>0</v>
      </c>
      <c r="G23" s="181">
        <v>0</v>
      </c>
      <c r="H23" s="86">
        <v>0.7</v>
      </c>
      <c r="I23" s="99">
        <v>0</v>
      </c>
      <c r="J23" s="160">
        <v>0</v>
      </c>
      <c r="K23" s="106">
        <f t="shared" si="5"/>
        <v>0.7</v>
      </c>
      <c r="L23" s="18"/>
    </row>
    <row r="24" spans="1:12" s="19" customFormat="1" ht="32.25" thickBot="1" x14ac:dyDescent="0.3">
      <c r="A24" s="240"/>
      <c r="B24" s="268"/>
      <c r="C24" s="156" t="s">
        <v>25</v>
      </c>
      <c r="D24" s="68">
        <v>0</v>
      </c>
      <c r="E24" s="78">
        <v>0</v>
      </c>
      <c r="F24" s="122">
        <v>0</v>
      </c>
      <c r="G24" s="182">
        <v>0</v>
      </c>
      <c r="H24" s="198">
        <v>0</v>
      </c>
      <c r="I24" s="107">
        <v>0</v>
      </c>
      <c r="J24" s="161">
        <v>0</v>
      </c>
      <c r="K24" s="108">
        <f t="shared" si="5"/>
        <v>0</v>
      </c>
      <c r="L24" s="18"/>
    </row>
    <row r="25" spans="1:12" s="16" customFormat="1" ht="40.5" customHeight="1" thickBot="1" x14ac:dyDescent="0.3">
      <c r="A25" s="27" t="s">
        <v>26</v>
      </c>
      <c r="B25" s="256" t="s">
        <v>3</v>
      </c>
      <c r="C25" s="256"/>
      <c r="D25" s="69">
        <f>D26</f>
        <v>0</v>
      </c>
      <c r="E25" s="79">
        <f t="shared" ref="E25:J25" si="8">E26</f>
        <v>162.73000000000002</v>
      </c>
      <c r="F25" s="80">
        <f t="shared" si="8"/>
        <v>100</v>
      </c>
      <c r="G25" s="183">
        <f t="shared" si="8"/>
        <v>480</v>
      </c>
      <c r="H25" s="128">
        <f t="shared" si="8"/>
        <v>600</v>
      </c>
      <c r="I25" s="96">
        <f t="shared" si="8"/>
        <v>480</v>
      </c>
      <c r="J25" s="96">
        <f t="shared" si="8"/>
        <v>480</v>
      </c>
      <c r="K25" s="97">
        <f>E25+F25+G25+H25+I25+D25+J25</f>
        <v>2302.73</v>
      </c>
      <c r="L25" s="15"/>
    </row>
    <row r="26" spans="1:12" s="19" customFormat="1" ht="24.75" customHeight="1" x14ac:dyDescent="0.25">
      <c r="A26" s="245" t="s">
        <v>48</v>
      </c>
      <c r="B26" s="272" t="s">
        <v>50</v>
      </c>
      <c r="C26" s="28" t="s">
        <v>18</v>
      </c>
      <c r="D26" s="116">
        <f>D27+D28+D29+D30</f>
        <v>0</v>
      </c>
      <c r="E26" s="117">
        <f t="shared" ref="E26:H26" si="9">E27+E28+E29+E30</f>
        <v>162.73000000000002</v>
      </c>
      <c r="F26" s="123">
        <f t="shared" si="9"/>
        <v>100</v>
      </c>
      <c r="G26" s="180">
        <f t="shared" si="9"/>
        <v>480</v>
      </c>
      <c r="H26" s="197">
        <f t="shared" si="9"/>
        <v>600</v>
      </c>
      <c r="I26" s="118">
        <f t="shared" ref="I26:J26" si="10">I27+I28+I29+I30</f>
        <v>480</v>
      </c>
      <c r="J26" s="118">
        <f t="shared" si="10"/>
        <v>480</v>
      </c>
      <c r="K26" s="172">
        <f>E26+F26+G26+H26+I26+D26+J26</f>
        <v>2302.73</v>
      </c>
      <c r="L26" s="18"/>
    </row>
    <row r="27" spans="1:12" s="21" customFormat="1" ht="29.25" customHeight="1" x14ac:dyDescent="0.25">
      <c r="A27" s="239"/>
      <c r="B27" s="273"/>
      <c r="C27" s="153" t="s">
        <v>22</v>
      </c>
      <c r="D27" s="67">
        <v>0</v>
      </c>
      <c r="E27" s="77">
        <v>0</v>
      </c>
      <c r="F27" s="121">
        <v>0</v>
      </c>
      <c r="G27" s="181">
        <v>0</v>
      </c>
      <c r="H27" s="86">
        <v>0</v>
      </c>
      <c r="I27" s="99">
        <v>0</v>
      </c>
      <c r="J27" s="99">
        <v>0</v>
      </c>
      <c r="K27" s="172">
        <f t="shared" ref="K27:K30" si="11">E27+F27+G27+H27+I27+D27+J27</f>
        <v>0</v>
      </c>
      <c r="L27" s="20"/>
    </row>
    <row r="28" spans="1:12" s="21" customFormat="1" ht="15.75" x14ac:dyDescent="0.25">
      <c r="A28" s="239"/>
      <c r="B28" s="273"/>
      <c r="C28" s="153" t="s">
        <v>23</v>
      </c>
      <c r="D28" s="67">
        <v>0</v>
      </c>
      <c r="E28" s="77">
        <v>59.53</v>
      </c>
      <c r="F28" s="121">
        <v>0</v>
      </c>
      <c r="G28" s="181">
        <v>0</v>
      </c>
      <c r="H28" s="86">
        <v>0</v>
      </c>
      <c r="I28" s="99">
        <v>0</v>
      </c>
      <c r="J28" s="99">
        <v>0</v>
      </c>
      <c r="K28" s="172">
        <f t="shared" si="11"/>
        <v>59.53</v>
      </c>
      <c r="L28" s="20"/>
    </row>
    <row r="29" spans="1:12" s="21" customFormat="1" ht="15.75" x14ac:dyDescent="0.25">
      <c r="A29" s="239"/>
      <c r="B29" s="273"/>
      <c r="C29" s="153" t="s">
        <v>24</v>
      </c>
      <c r="D29" s="67">
        <v>0</v>
      </c>
      <c r="E29" s="77">
        <v>103.2</v>
      </c>
      <c r="F29" s="121">
        <v>100</v>
      </c>
      <c r="G29" s="181">
        <v>480</v>
      </c>
      <c r="H29" s="86">
        <v>600</v>
      </c>
      <c r="I29" s="99">
        <v>480</v>
      </c>
      <c r="J29" s="99">
        <v>480</v>
      </c>
      <c r="K29" s="172">
        <f t="shared" si="11"/>
        <v>2243.1999999999998</v>
      </c>
      <c r="L29" s="20"/>
    </row>
    <row r="30" spans="1:12" s="21" customFormat="1" ht="32.25" thickBot="1" x14ac:dyDescent="0.3">
      <c r="A30" s="240"/>
      <c r="B30" s="274"/>
      <c r="C30" s="154" t="s">
        <v>25</v>
      </c>
      <c r="D30" s="68">
        <v>0</v>
      </c>
      <c r="E30" s="78">
        <v>0</v>
      </c>
      <c r="F30" s="122">
        <v>0</v>
      </c>
      <c r="G30" s="182">
        <v>0</v>
      </c>
      <c r="H30" s="198">
        <v>0</v>
      </c>
      <c r="I30" s="107">
        <v>0</v>
      </c>
      <c r="J30" s="162">
        <v>0</v>
      </c>
      <c r="K30" s="172">
        <f t="shared" si="11"/>
        <v>0</v>
      </c>
      <c r="L30" s="20"/>
    </row>
    <row r="31" spans="1:12" s="19" customFormat="1" ht="31.5" customHeight="1" thickBot="1" x14ac:dyDescent="0.3">
      <c r="A31" s="27" t="s">
        <v>26</v>
      </c>
      <c r="B31" s="256" t="s">
        <v>5</v>
      </c>
      <c r="C31" s="256"/>
      <c r="D31" s="69">
        <f t="shared" ref="D31:K31" si="12">D32+D39</f>
        <v>2984.7390300000002</v>
      </c>
      <c r="E31" s="80">
        <f t="shared" si="12"/>
        <v>13076.004939999999</v>
      </c>
      <c r="F31" s="80">
        <f t="shared" si="12"/>
        <v>11878.527</v>
      </c>
      <c r="G31" s="80">
        <f t="shared" si="12"/>
        <v>20410.036390000001</v>
      </c>
      <c r="H31" s="128">
        <f t="shared" si="12"/>
        <v>28678.65525</v>
      </c>
      <c r="I31" s="109">
        <f t="shared" si="12"/>
        <v>1077.0999999999999</v>
      </c>
      <c r="J31" s="109">
        <f t="shared" si="12"/>
        <v>1136.9000000000001</v>
      </c>
      <c r="K31" s="171">
        <f t="shared" si="12"/>
        <v>79241.962609999988</v>
      </c>
      <c r="L31" s="18"/>
    </row>
    <row r="32" spans="1:12" s="19" customFormat="1" ht="18.75" customHeight="1" x14ac:dyDescent="0.25">
      <c r="A32" s="238">
        <v>1</v>
      </c>
      <c r="B32" s="270" t="s">
        <v>29</v>
      </c>
      <c r="C32" s="23" t="s">
        <v>18</v>
      </c>
      <c r="D32" s="70">
        <f>D35</f>
        <v>2984.7390300000002</v>
      </c>
      <c r="E32" s="113">
        <f>E35+E34</f>
        <v>2515.0049399999998</v>
      </c>
      <c r="F32" s="113">
        <f t="shared" ref="F32:H32" si="13">F35</f>
        <v>3917.527</v>
      </c>
      <c r="G32" s="113">
        <f t="shared" si="13"/>
        <v>3691.8363899999999</v>
      </c>
      <c r="H32" s="129">
        <f t="shared" si="13"/>
        <v>1361.8381999999999</v>
      </c>
      <c r="I32" s="114">
        <f t="shared" ref="I32:K32" si="14">I35</f>
        <v>1077.0999999999999</v>
      </c>
      <c r="J32" s="114">
        <f t="shared" si="14"/>
        <v>1136.9000000000001</v>
      </c>
      <c r="K32" s="173">
        <f t="shared" si="14"/>
        <v>16684.94556</v>
      </c>
      <c r="L32" s="18"/>
    </row>
    <row r="33" spans="1:12" s="19" customFormat="1" ht="31.5" x14ac:dyDescent="0.25">
      <c r="A33" s="239"/>
      <c r="B33" s="271"/>
      <c r="C33" s="155" t="s">
        <v>22</v>
      </c>
      <c r="D33" s="67">
        <v>0</v>
      </c>
      <c r="E33" s="77">
        <v>0</v>
      </c>
      <c r="F33" s="121">
        <v>0</v>
      </c>
      <c r="G33" s="77">
        <v>0</v>
      </c>
      <c r="H33" s="86">
        <v>0</v>
      </c>
      <c r="I33" s="100">
        <v>0</v>
      </c>
      <c r="J33" s="100">
        <v>0</v>
      </c>
      <c r="K33" s="106">
        <f>E33+E33+F33+G33+H33+I33</f>
        <v>0</v>
      </c>
      <c r="L33" s="18"/>
    </row>
    <row r="34" spans="1:12" s="19" customFormat="1" ht="15.75" x14ac:dyDescent="0.25">
      <c r="A34" s="239"/>
      <c r="B34" s="271"/>
      <c r="C34" s="155" t="s">
        <v>23</v>
      </c>
      <c r="D34" s="67">
        <v>0</v>
      </c>
      <c r="E34" s="77">
        <v>0</v>
      </c>
      <c r="F34" s="121">
        <v>0</v>
      </c>
      <c r="G34" s="77">
        <v>0</v>
      </c>
      <c r="H34" s="86">
        <v>0</v>
      </c>
      <c r="I34" s="100">
        <v>0</v>
      </c>
      <c r="J34" s="100">
        <v>0</v>
      </c>
      <c r="K34" s="106">
        <f>E34+E34+F34+G34+H34+I34</f>
        <v>0</v>
      </c>
      <c r="L34" s="18"/>
    </row>
    <row r="35" spans="1:12" s="19" customFormat="1" ht="15.75" x14ac:dyDescent="0.25">
      <c r="A35" s="239"/>
      <c r="B35" s="271"/>
      <c r="C35" s="258" t="s">
        <v>24</v>
      </c>
      <c r="D35" s="67">
        <v>2984.7390300000002</v>
      </c>
      <c r="E35" s="260">
        <v>2515.0049399999998</v>
      </c>
      <c r="F35" s="260">
        <v>3917.527</v>
      </c>
      <c r="G35" s="261">
        <v>3691.8363899999999</v>
      </c>
      <c r="H35" s="264">
        <v>1361.8381999999999</v>
      </c>
      <c r="I35" s="265">
        <v>1077.0999999999999</v>
      </c>
      <c r="J35" s="232">
        <v>1136.9000000000001</v>
      </c>
      <c r="K35" s="257">
        <f>D35+E35+F35+G35+H35+I35+J35</f>
        <v>16684.94556</v>
      </c>
      <c r="L35" s="18"/>
    </row>
    <row r="36" spans="1:12" s="19" customFormat="1" ht="26.25" customHeight="1" x14ac:dyDescent="0.2">
      <c r="A36" s="239"/>
      <c r="B36" s="271"/>
      <c r="C36" s="259"/>
      <c r="D36" s="62" t="s">
        <v>47</v>
      </c>
      <c r="E36" s="266"/>
      <c r="F36" s="260"/>
      <c r="G36" s="262"/>
      <c r="H36" s="264"/>
      <c r="I36" s="265"/>
      <c r="J36" s="233"/>
      <c r="K36" s="257"/>
      <c r="L36" s="146"/>
    </row>
    <row r="37" spans="1:12" s="19" customFormat="1" ht="22.5" customHeight="1" x14ac:dyDescent="0.2">
      <c r="A37" s="239"/>
      <c r="B37" s="271"/>
      <c r="C37" s="259"/>
      <c r="D37" s="62" t="s">
        <v>44</v>
      </c>
      <c r="E37" s="266"/>
      <c r="F37" s="260"/>
      <c r="G37" s="263"/>
      <c r="H37" s="264"/>
      <c r="I37" s="265"/>
      <c r="J37" s="234"/>
      <c r="K37" s="257"/>
      <c r="L37" s="18"/>
    </row>
    <row r="38" spans="1:12" s="19" customFormat="1" ht="31.5" x14ac:dyDescent="0.25">
      <c r="A38" s="239"/>
      <c r="B38" s="271"/>
      <c r="C38" s="155" t="s">
        <v>25</v>
      </c>
      <c r="D38" s="67">
        <v>0</v>
      </c>
      <c r="E38" s="77">
        <v>0</v>
      </c>
      <c r="F38" s="121">
        <v>0</v>
      </c>
      <c r="G38" s="181">
        <v>0</v>
      </c>
      <c r="H38" s="86">
        <v>0</v>
      </c>
      <c r="I38" s="99">
        <v>0</v>
      </c>
      <c r="J38" s="160">
        <v>0</v>
      </c>
      <c r="K38" s="106">
        <f>E38+F38+G38+H38+I38</f>
        <v>0</v>
      </c>
      <c r="L38" s="18"/>
    </row>
    <row r="39" spans="1:12" s="19" customFormat="1" ht="15.75" x14ac:dyDescent="0.25">
      <c r="A39" s="239">
        <v>2</v>
      </c>
      <c r="B39" s="273" t="s">
        <v>71</v>
      </c>
      <c r="C39" s="29" t="s">
        <v>18</v>
      </c>
      <c r="D39" s="67">
        <f>D40+D41+D42+D43</f>
        <v>0</v>
      </c>
      <c r="E39" s="77">
        <f>E40+E41+E42+E43</f>
        <v>10561</v>
      </c>
      <c r="F39" s="121">
        <f>F40+F41+F42+F43</f>
        <v>7961</v>
      </c>
      <c r="G39" s="121">
        <f t="shared" ref="G39:J39" si="15">G40+G41+G42+G43</f>
        <v>16718.2</v>
      </c>
      <c r="H39" s="86">
        <f t="shared" si="15"/>
        <v>27316.817050000001</v>
      </c>
      <c r="I39" s="86">
        <f t="shared" si="15"/>
        <v>0</v>
      </c>
      <c r="J39" s="86">
        <f t="shared" si="15"/>
        <v>0</v>
      </c>
      <c r="K39" s="106">
        <f>E39+F39+G39+H39+I39</f>
        <v>62557.017049999995</v>
      </c>
      <c r="L39" s="146"/>
    </row>
    <row r="40" spans="1:12" s="19" customFormat="1" ht="31.5" x14ac:dyDescent="0.25">
      <c r="A40" s="239"/>
      <c r="B40" s="273"/>
      <c r="C40" s="155" t="s">
        <v>22</v>
      </c>
      <c r="D40" s="67">
        <v>0</v>
      </c>
      <c r="E40" s="77">
        <v>0</v>
      </c>
      <c r="F40" s="121">
        <v>0</v>
      </c>
      <c r="G40" s="181">
        <v>0</v>
      </c>
      <c r="H40" s="86">
        <f>H45+H50+H55+H60+H65+H70+H75+H80</f>
        <v>0</v>
      </c>
      <c r="I40" s="99">
        <v>0</v>
      </c>
      <c r="J40" s="160">
        <v>0</v>
      </c>
      <c r="K40" s="106">
        <f>E40+F40+G40+H40+I40</f>
        <v>0</v>
      </c>
      <c r="L40" s="18"/>
    </row>
    <row r="41" spans="1:12" s="19" customFormat="1" ht="15.75" x14ac:dyDescent="0.25">
      <c r="A41" s="239"/>
      <c r="B41" s="273"/>
      <c r="C41" s="155" t="s">
        <v>23</v>
      </c>
      <c r="D41" s="67">
        <v>0</v>
      </c>
      <c r="E41" s="77">
        <v>9381</v>
      </c>
      <c r="F41" s="121">
        <v>7881</v>
      </c>
      <c r="G41" s="181">
        <v>16651</v>
      </c>
      <c r="H41" s="86">
        <f>H46+H51+H56+H61+H66+H71+H76+H81</f>
        <v>27037</v>
      </c>
      <c r="I41" s="99">
        <v>0</v>
      </c>
      <c r="J41" s="160">
        <v>0</v>
      </c>
      <c r="K41" s="106">
        <f>E41+F41+G41+H41+I41</f>
        <v>60950</v>
      </c>
      <c r="L41" s="18"/>
    </row>
    <row r="42" spans="1:12" s="19" customFormat="1" ht="15.75" x14ac:dyDescent="0.25">
      <c r="A42" s="239"/>
      <c r="B42" s="273"/>
      <c r="C42" s="155" t="s">
        <v>24</v>
      </c>
      <c r="D42" s="67">
        <v>0</v>
      </c>
      <c r="E42" s="77">
        <v>1180</v>
      </c>
      <c r="F42" s="121">
        <v>80</v>
      </c>
      <c r="G42" s="181">
        <v>67.2</v>
      </c>
      <c r="H42" s="86">
        <f>H47+H52+H57+H62+H67+H72+H77+H82</f>
        <v>279.81704999999999</v>
      </c>
      <c r="I42" s="99">
        <v>0</v>
      </c>
      <c r="J42" s="160">
        <v>0</v>
      </c>
      <c r="K42" s="106">
        <f>E42+F42+G42+H42+I42</f>
        <v>1607.0170499999999</v>
      </c>
      <c r="L42" s="18"/>
    </row>
    <row r="43" spans="1:12" ht="32.25" thickBot="1" x14ac:dyDescent="0.3">
      <c r="A43" s="240"/>
      <c r="B43" s="274"/>
      <c r="C43" s="156" t="s">
        <v>25</v>
      </c>
      <c r="D43" s="71">
        <v>0</v>
      </c>
      <c r="E43" s="81">
        <v>0</v>
      </c>
      <c r="F43" s="124">
        <v>0</v>
      </c>
      <c r="G43" s="184">
        <v>0</v>
      </c>
      <c r="H43" s="199">
        <f>H48+H53+H58+H63+H68+H73+H78+H83</f>
        <v>0</v>
      </c>
      <c r="I43" s="112">
        <v>0</v>
      </c>
      <c r="J43" s="163">
        <v>0</v>
      </c>
      <c r="K43" s="108">
        <f>E43+E43+F43+G43+H43+I43</f>
        <v>0</v>
      </c>
    </row>
    <row r="44" spans="1:12" ht="15.75" x14ac:dyDescent="0.25">
      <c r="A44" s="285" t="s">
        <v>63</v>
      </c>
      <c r="B44" s="273" t="s">
        <v>54</v>
      </c>
      <c r="C44" s="29" t="s">
        <v>18</v>
      </c>
      <c r="D44" s="67">
        <f>D45+D46+D47+D48</f>
        <v>0</v>
      </c>
      <c r="E44" s="77">
        <f>E45+E46+E47+E48</f>
        <v>0</v>
      </c>
      <c r="F44" s="121">
        <f>F45+F46+F47+F48</f>
        <v>0</v>
      </c>
      <c r="G44" s="121">
        <v>0</v>
      </c>
      <c r="H44" s="86">
        <f t="shared" ref="H44:J44" si="16">H45+H46+H47+H48</f>
        <v>1408.2894800000001</v>
      </c>
      <c r="I44" s="86">
        <f t="shared" si="16"/>
        <v>0</v>
      </c>
      <c r="J44" s="86">
        <f t="shared" si="16"/>
        <v>0</v>
      </c>
      <c r="K44" s="106">
        <f>E44+F44+G44+H44+I44</f>
        <v>1408.2894800000001</v>
      </c>
    </row>
    <row r="45" spans="1:12" ht="31.5" x14ac:dyDescent="0.25">
      <c r="A45" s="285"/>
      <c r="B45" s="273"/>
      <c r="C45" s="191" t="s">
        <v>22</v>
      </c>
      <c r="D45" s="67">
        <v>0</v>
      </c>
      <c r="E45" s="77">
        <v>0</v>
      </c>
      <c r="F45" s="121">
        <v>0</v>
      </c>
      <c r="G45" s="181">
        <v>0</v>
      </c>
      <c r="H45" s="86">
        <v>0</v>
      </c>
      <c r="I45" s="99">
        <v>0</v>
      </c>
      <c r="J45" s="160">
        <v>0</v>
      </c>
      <c r="K45" s="106">
        <f>E45+F45+G45+H45+I45</f>
        <v>0</v>
      </c>
    </row>
    <row r="46" spans="1:12" ht="15.75" x14ac:dyDescent="0.25">
      <c r="A46" s="285"/>
      <c r="B46" s="273"/>
      <c r="C46" s="191" t="s">
        <v>23</v>
      </c>
      <c r="D46" s="67">
        <v>0</v>
      </c>
      <c r="E46" s="77">
        <v>0</v>
      </c>
      <c r="F46" s="121">
        <v>0</v>
      </c>
      <c r="G46" s="181">
        <v>0</v>
      </c>
      <c r="H46" s="86">
        <v>1406.537</v>
      </c>
      <c r="I46" s="99">
        <v>0</v>
      </c>
      <c r="J46" s="160">
        <v>0</v>
      </c>
      <c r="K46" s="106">
        <f>E46+F46+G46+H46+I46</f>
        <v>1406.537</v>
      </c>
    </row>
    <row r="47" spans="1:12" ht="15.75" x14ac:dyDescent="0.25">
      <c r="A47" s="285"/>
      <c r="B47" s="273"/>
      <c r="C47" s="191" t="s">
        <v>24</v>
      </c>
      <c r="D47" s="67">
        <v>0</v>
      </c>
      <c r="E47" s="77">
        <v>0</v>
      </c>
      <c r="F47" s="121">
        <v>0</v>
      </c>
      <c r="G47" s="181">
        <v>0</v>
      </c>
      <c r="H47" s="86">
        <v>1.75248</v>
      </c>
      <c r="I47" s="99">
        <v>0</v>
      </c>
      <c r="J47" s="160">
        <v>0</v>
      </c>
      <c r="K47" s="106">
        <f>E47+F47+G47+H47+I47</f>
        <v>1.75248</v>
      </c>
    </row>
    <row r="48" spans="1:12" ht="32.25" thickBot="1" x14ac:dyDescent="0.3">
      <c r="A48" s="286"/>
      <c r="B48" s="274"/>
      <c r="C48" s="192" t="s">
        <v>25</v>
      </c>
      <c r="D48" s="71">
        <v>0</v>
      </c>
      <c r="E48" s="81">
        <v>0</v>
      </c>
      <c r="F48" s="124">
        <v>0</v>
      </c>
      <c r="G48" s="184">
        <v>0</v>
      </c>
      <c r="H48" s="199">
        <v>0</v>
      </c>
      <c r="I48" s="112">
        <v>0</v>
      </c>
      <c r="J48" s="163">
        <v>0</v>
      </c>
      <c r="K48" s="108">
        <f>E48+E48+F48+G48+H48+I48</f>
        <v>0</v>
      </c>
    </row>
    <row r="49" spans="1:11" ht="15.75" x14ac:dyDescent="0.25">
      <c r="A49" s="285" t="s">
        <v>64</v>
      </c>
      <c r="B49" s="273" t="s">
        <v>55</v>
      </c>
      <c r="C49" s="29" t="s">
        <v>18</v>
      </c>
      <c r="D49" s="67">
        <f>D50+D51+D52+D53</f>
        <v>0</v>
      </c>
      <c r="E49" s="77">
        <f>E50+E51+E52+E53</f>
        <v>0</v>
      </c>
      <c r="F49" s="121">
        <f>F50+F51+F52+F53</f>
        <v>0</v>
      </c>
      <c r="G49" s="121">
        <f t="shared" ref="G49:J49" si="17">G50+G51+G52+G53</f>
        <v>0</v>
      </c>
      <c r="H49" s="86">
        <f t="shared" si="17"/>
        <v>1763.9765599999998</v>
      </c>
      <c r="I49" s="86">
        <f t="shared" si="17"/>
        <v>0</v>
      </c>
      <c r="J49" s="86">
        <f t="shared" si="17"/>
        <v>0</v>
      </c>
      <c r="K49" s="106">
        <f>E49+F49+G49+H49+I49</f>
        <v>1763.9765599999998</v>
      </c>
    </row>
    <row r="50" spans="1:11" ht="31.5" x14ac:dyDescent="0.25">
      <c r="A50" s="285"/>
      <c r="B50" s="273"/>
      <c r="C50" s="191" t="s">
        <v>22</v>
      </c>
      <c r="D50" s="67">
        <v>0</v>
      </c>
      <c r="E50" s="77">
        <v>0</v>
      </c>
      <c r="F50" s="121">
        <v>0</v>
      </c>
      <c r="G50" s="181">
        <v>0</v>
      </c>
      <c r="H50" s="86">
        <v>0</v>
      </c>
      <c r="I50" s="99">
        <v>0</v>
      </c>
      <c r="J50" s="160">
        <v>0</v>
      </c>
      <c r="K50" s="106">
        <f>E50+F50+G50+H50+I50</f>
        <v>0</v>
      </c>
    </row>
    <row r="51" spans="1:11" ht="15.75" x14ac:dyDescent="0.25">
      <c r="A51" s="285"/>
      <c r="B51" s="273"/>
      <c r="C51" s="191" t="s">
        <v>23</v>
      </c>
      <c r="D51" s="67">
        <v>0</v>
      </c>
      <c r="E51" s="77">
        <v>0</v>
      </c>
      <c r="F51" s="121">
        <v>0</v>
      </c>
      <c r="G51" s="181">
        <v>0</v>
      </c>
      <c r="H51" s="86">
        <v>1761.7819999999999</v>
      </c>
      <c r="I51" s="99">
        <v>0</v>
      </c>
      <c r="J51" s="160">
        <v>0</v>
      </c>
      <c r="K51" s="106">
        <f>E51+F51+G51+H51+I51</f>
        <v>1761.7819999999999</v>
      </c>
    </row>
    <row r="52" spans="1:11" ht="15.75" x14ac:dyDescent="0.25">
      <c r="A52" s="285"/>
      <c r="B52" s="273"/>
      <c r="C52" s="191" t="s">
        <v>24</v>
      </c>
      <c r="D52" s="67">
        <v>0</v>
      </c>
      <c r="E52" s="77">
        <v>0</v>
      </c>
      <c r="F52" s="121">
        <v>0</v>
      </c>
      <c r="G52" s="181">
        <v>0</v>
      </c>
      <c r="H52" s="86">
        <v>2.1945600000000001</v>
      </c>
      <c r="I52" s="99">
        <v>0</v>
      </c>
      <c r="J52" s="160">
        <v>0</v>
      </c>
      <c r="K52" s="106">
        <f>E52+F52+G52+H52+I52</f>
        <v>2.1945600000000001</v>
      </c>
    </row>
    <row r="53" spans="1:11" ht="32.25" thickBot="1" x14ac:dyDescent="0.3">
      <c r="A53" s="286"/>
      <c r="B53" s="274"/>
      <c r="C53" s="192" t="s">
        <v>25</v>
      </c>
      <c r="D53" s="71">
        <v>0</v>
      </c>
      <c r="E53" s="81">
        <v>0</v>
      </c>
      <c r="F53" s="124">
        <v>0</v>
      </c>
      <c r="G53" s="184">
        <v>0</v>
      </c>
      <c r="H53" s="199">
        <v>0</v>
      </c>
      <c r="I53" s="112">
        <v>0</v>
      </c>
      <c r="J53" s="163">
        <v>0</v>
      </c>
      <c r="K53" s="108">
        <f>E53+E53+F53+G53+H53+I53</f>
        <v>0</v>
      </c>
    </row>
    <row r="54" spans="1:11" ht="15.75" x14ac:dyDescent="0.25">
      <c r="A54" s="285" t="s">
        <v>65</v>
      </c>
      <c r="B54" s="273" t="s">
        <v>56</v>
      </c>
      <c r="C54" s="29" t="s">
        <v>18</v>
      </c>
      <c r="D54" s="67">
        <f>D55+D56+D57+D58</f>
        <v>0</v>
      </c>
      <c r="E54" s="77">
        <f>E55+E56+E57+E58</f>
        <v>0</v>
      </c>
      <c r="F54" s="121">
        <f>F55+F56+F57+F58</f>
        <v>0</v>
      </c>
      <c r="G54" s="121">
        <f t="shared" ref="G54:J54" si="18">G55+G56+G57+G58</f>
        <v>0</v>
      </c>
      <c r="H54" s="86">
        <f t="shared" si="18"/>
        <v>14859.43771</v>
      </c>
      <c r="I54" s="86">
        <f t="shared" si="18"/>
        <v>0</v>
      </c>
      <c r="J54" s="86">
        <f t="shared" si="18"/>
        <v>0</v>
      </c>
      <c r="K54" s="106">
        <f>E54+F54+G54+H54+I54</f>
        <v>14859.43771</v>
      </c>
    </row>
    <row r="55" spans="1:11" ht="31.5" x14ac:dyDescent="0.25">
      <c r="A55" s="285"/>
      <c r="B55" s="273"/>
      <c r="C55" s="191" t="s">
        <v>22</v>
      </c>
      <c r="D55" s="67">
        <v>0</v>
      </c>
      <c r="E55" s="77">
        <v>0</v>
      </c>
      <c r="F55" s="121">
        <v>0</v>
      </c>
      <c r="G55" s="181">
        <v>0</v>
      </c>
      <c r="H55" s="86">
        <v>0</v>
      </c>
      <c r="I55" s="99">
        <v>0</v>
      </c>
      <c r="J55" s="160">
        <v>0</v>
      </c>
      <c r="K55" s="106">
        <f>E55+F55+G55+H55+I55</f>
        <v>0</v>
      </c>
    </row>
    <row r="56" spans="1:11" ht="15.75" x14ac:dyDescent="0.25">
      <c r="A56" s="285"/>
      <c r="B56" s="273"/>
      <c r="C56" s="191" t="s">
        <v>23</v>
      </c>
      <c r="D56" s="67">
        <v>0</v>
      </c>
      <c r="E56" s="77">
        <v>0</v>
      </c>
      <c r="F56" s="121">
        <v>0</v>
      </c>
      <c r="G56" s="181">
        <v>0</v>
      </c>
      <c r="H56" s="86">
        <v>14840.948</v>
      </c>
      <c r="I56" s="99">
        <v>0</v>
      </c>
      <c r="J56" s="160">
        <v>0</v>
      </c>
      <c r="K56" s="106">
        <f>E56+F56+G56+H56+I56</f>
        <v>14840.948</v>
      </c>
    </row>
    <row r="57" spans="1:11" ht="15.75" x14ac:dyDescent="0.25">
      <c r="A57" s="285"/>
      <c r="B57" s="273"/>
      <c r="C57" s="191" t="s">
        <v>24</v>
      </c>
      <c r="D57" s="67">
        <v>0</v>
      </c>
      <c r="E57" s="77">
        <v>0</v>
      </c>
      <c r="F57" s="121">
        <v>0</v>
      </c>
      <c r="G57" s="181">
        <v>0</v>
      </c>
      <c r="H57" s="86">
        <v>18.489709999999999</v>
      </c>
      <c r="I57" s="99">
        <v>0</v>
      </c>
      <c r="J57" s="160">
        <v>0</v>
      </c>
      <c r="K57" s="106">
        <f>E57+F57+G57+H57+I57</f>
        <v>18.489709999999999</v>
      </c>
    </row>
    <row r="58" spans="1:11" ht="32.25" thickBot="1" x14ac:dyDescent="0.3">
      <c r="A58" s="286"/>
      <c r="B58" s="274"/>
      <c r="C58" s="192" t="s">
        <v>25</v>
      </c>
      <c r="D58" s="71">
        <v>0</v>
      </c>
      <c r="E58" s="81">
        <v>0</v>
      </c>
      <c r="F58" s="124">
        <v>0</v>
      </c>
      <c r="G58" s="184">
        <v>0</v>
      </c>
      <c r="H58" s="199">
        <v>0</v>
      </c>
      <c r="I58" s="112">
        <v>0</v>
      </c>
      <c r="J58" s="163">
        <v>0</v>
      </c>
      <c r="K58" s="108">
        <f>E58+E58+F58+G58+H58+I58</f>
        <v>0</v>
      </c>
    </row>
    <row r="59" spans="1:11" ht="15.75" x14ac:dyDescent="0.25">
      <c r="A59" s="285" t="s">
        <v>66</v>
      </c>
      <c r="B59" s="273" t="s">
        <v>57</v>
      </c>
      <c r="C59" s="29" t="s">
        <v>18</v>
      </c>
      <c r="D59" s="67">
        <f>D60+D61+D62+D63</f>
        <v>0</v>
      </c>
      <c r="E59" s="77">
        <f>E60+E61+E62+E63</f>
        <v>0</v>
      </c>
      <c r="F59" s="121">
        <f>F60+F61+F62+F63</f>
        <v>0</v>
      </c>
      <c r="G59" s="121">
        <f t="shared" ref="G59:J59" si="19">G60+G61+G62+G63</f>
        <v>0</v>
      </c>
      <c r="H59" s="86">
        <f t="shared" si="19"/>
        <v>581.68984999999998</v>
      </c>
      <c r="I59" s="86">
        <f t="shared" si="19"/>
        <v>0</v>
      </c>
      <c r="J59" s="86">
        <f t="shared" si="19"/>
        <v>0</v>
      </c>
      <c r="K59" s="106">
        <f>E59+F59+G59+H59+I59</f>
        <v>581.68984999999998</v>
      </c>
    </row>
    <row r="60" spans="1:11" ht="31.5" x14ac:dyDescent="0.25">
      <c r="A60" s="285"/>
      <c r="B60" s="273"/>
      <c r="C60" s="191" t="s">
        <v>22</v>
      </c>
      <c r="D60" s="67">
        <v>0</v>
      </c>
      <c r="E60" s="77">
        <v>0</v>
      </c>
      <c r="F60" s="121">
        <v>0</v>
      </c>
      <c r="G60" s="181">
        <v>0</v>
      </c>
      <c r="H60" s="86">
        <v>0</v>
      </c>
      <c r="I60" s="99">
        <v>0</v>
      </c>
      <c r="J60" s="160">
        <v>0</v>
      </c>
      <c r="K60" s="106">
        <f>E60+F60+G60+H60+I60</f>
        <v>0</v>
      </c>
    </row>
    <row r="61" spans="1:11" ht="15.75" x14ac:dyDescent="0.25">
      <c r="A61" s="285"/>
      <c r="B61" s="273"/>
      <c r="C61" s="191" t="s">
        <v>23</v>
      </c>
      <c r="D61" s="67">
        <v>0</v>
      </c>
      <c r="E61" s="77">
        <v>0</v>
      </c>
      <c r="F61" s="121">
        <v>0</v>
      </c>
      <c r="G61" s="181">
        <v>0</v>
      </c>
      <c r="H61" s="86">
        <v>580.96600000000001</v>
      </c>
      <c r="I61" s="99">
        <v>0</v>
      </c>
      <c r="J61" s="160">
        <v>0</v>
      </c>
      <c r="K61" s="106">
        <f>E61+F61+G61+H61+I61</f>
        <v>580.96600000000001</v>
      </c>
    </row>
    <row r="62" spans="1:11" ht="15.75" x14ac:dyDescent="0.25">
      <c r="A62" s="285"/>
      <c r="B62" s="273"/>
      <c r="C62" s="191" t="s">
        <v>24</v>
      </c>
      <c r="D62" s="67">
        <v>0</v>
      </c>
      <c r="E62" s="77">
        <v>0</v>
      </c>
      <c r="F62" s="121">
        <v>0</v>
      </c>
      <c r="G62" s="181">
        <v>0</v>
      </c>
      <c r="H62" s="86">
        <v>0.72384999999999999</v>
      </c>
      <c r="I62" s="99">
        <v>0</v>
      </c>
      <c r="J62" s="160">
        <v>0</v>
      </c>
      <c r="K62" s="106">
        <f>E62+F62+G62+H62+I62</f>
        <v>0.72384999999999999</v>
      </c>
    </row>
    <row r="63" spans="1:11" ht="32.25" thickBot="1" x14ac:dyDescent="0.3">
      <c r="A63" s="286"/>
      <c r="B63" s="274"/>
      <c r="C63" s="192" t="s">
        <v>25</v>
      </c>
      <c r="D63" s="71">
        <v>0</v>
      </c>
      <c r="E63" s="81">
        <v>0</v>
      </c>
      <c r="F63" s="124">
        <v>0</v>
      </c>
      <c r="G63" s="184">
        <v>0</v>
      </c>
      <c r="H63" s="199">
        <v>0</v>
      </c>
      <c r="I63" s="112">
        <v>0</v>
      </c>
      <c r="J63" s="163">
        <v>0</v>
      </c>
      <c r="K63" s="108">
        <f>E63+E63+F63+G63+H63+I63</f>
        <v>0</v>
      </c>
    </row>
    <row r="64" spans="1:11" ht="15.75" x14ac:dyDescent="0.25">
      <c r="A64" s="285" t="s">
        <v>67</v>
      </c>
      <c r="B64" s="273" t="s">
        <v>58</v>
      </c>
      <c r="C64" s="29" t="s">
        <v>18</v>
      </c>
      <c r="D64" s="67">
        <f>D65+D66+D67+D68</f>
        <v>0</v>
      </c>
      <c r="E64" s="77">
        <f>E65+E66+E67+E68</f>
        <v>0</v>
      </c>
      <c r="F64" s="121">
        <f>F65+F66+F67+F68</f>
        <v>0</v>
      </c>
      <c r="G64" s="121">
        <f t="shared" ref="G64:J64" si="20">G65+G66+G67+G68</f>
        <v>0</v>
      </c>
      <c r="H64" s="86">
        <f t="shared" si="20"/>
        <v>2099.0318499999998</v>
      </c>
      <c r="I64" s="86">
        <f t="shared" si="20"/>
        <v>0</v>
      </c>
      <c r="J64" s="86">
        <f t="shared" si="20"/>
        <v>0</v>
      </c>
      <c r="K64" s="106">
        <f>E64+F64+G64+H64+I64</f>
        <v>2099.0318499999998</v>
      </c>
    </row>
    <row r="65" spans="1:11" ht="31.5" x14ac:dyDescent="0.25">
      <c r="A65" s="285"/>
      <c r="B65" s="273"/>
      <c r="C65" s="191" t="s">
        <v>22</v>
      </c>
      <c r="D65" s="67">
        <v>0</v>
      </c>
      <c r="E65" s="77">
        <v>0</v>
      </c>
      <c r="F65" s="121">
        <v>0</v>
      </c>
      <c r="G65" s="181">
        <v>0</v>
      </c>
      <c r="H65" s="86">
        <v>0</v>
      </c>
      <c r="I65" s="99">
        <v>0</v>
      </c>
      <c r="J65" s="160">
        <v>0</v>
      </c>
      <c r="K65" s="106">
        <f>E65+F65+G65+H65+I65</f>
        <v>0</v>
      </c>
    </row>
    <row r="66" spans="1:11" ht="15.75" x14ac:dyDescent="0.25">
      <c r="A66" s="285"/>
      <c r="B66" s="273"/>
      <c r="C66" s="191" t="s">
        <v>23</v>
      </c>
      <c r="D66" s="67">
        <v>0</v>
      </c>
      <c r="E66" s="77">
        <v>0</v>
      </c>
      <c r="F66" s="121">
        <v>0</v>
      </c>
      <c r="G66" s="181">
        <v>0</v>
      </c>
      <c r="H66" s="86">
        <v>2096.42</v>
      </c>
      <c r="I66" s="99">
        <v>0</v>
      </c>
      <c r="J66" s="160">
        <v>0</v>
      </c>
      <c r="K66" s="106">
        <f>E66+F66+G66+H66+I66</f>
        <v>2096.42</v>
      </c>
    </row>
    <row r="67" spans="1:11" ht="15.75" x14ac:dyDescent="0.25">
      <c r="A67" s="285"/>
      <c r="B67" s="273"/>
      <c r="C67" s="191" t="s">
        <v>24</v>
      </c>
      <c r="D67" s="67">
        <v>0</v>
      </c>
      <c r="E67" s="77">
        <v>0</v>
      </c>
      <c r="F67" s="121">
        <v>0</v>
      </c>
      <c r="G67" s="181">
        <v>0</v>
      </c>
      <c r="H67" s="86">
        <v>2.61185</v>
      </c>
      <c r="I67" s="99">
        <v>0</v>
      </c>
      <c r="J67" s="160">
        <v>0</v>
      </c>
      <c r="K67" s="106">
        <f>E67+F67+G67+H67+I67</f>
        <v>2.61185</v>
      </c>
    </row>
    <row r="68" spans="1:11" ht="32.25" thickBot="1" x14ac:dyDescent="0.3">
      <c r="A68" s="286"/>
      <c r="B68" s="274"/>
      <c r="C68" s="192" t="s">
        <v>25</v>
      </c>
      <c r="D68" s="71">
        <v>0</v>
      </c>
      <c r="E68" s="81">
        <v>0</v>
      </c>
      <c r="F68" s="124">
        <v>0</v>
      </c>
      <c r="G68" s="184">
        <v>0</v>
      </c>
      <c r="H68" s="199">
        <v>0</v>
      </c>
      <c r="I68" s="112">
        <v>0</v>
      </c>
      <c r="J68" s="163">
        <v>0</v>
      </c>
      <c r="K68" s="108">
        <f>E68+E68+F68+G68+H68+I68</f>
        <v>0</v>
      </c>
    </row>
    <row r="69" spans="1:11" ht="15.75" x14ac:dyDescent="0.25">
      <c r="A69" s="285" t="s">
        <v>68</v>
      </c>
      <c r="B69" s="273" t="s">
        <v>59</v>
      </c>
      <c r="C69" s="29" t="s">
        <v>18</v>
      </c>
      <c r="D69" s="67">
        <f>D70+D71+D72+D73</f>
        <v>0</v>
      </c>
      <c r="E69" s="77">
        <f>E70+E71+E72+E73</f>
        <v>0</v>
      </c>
      <c r="F69" s="121">
        <f>F70+F71+F72+F73</f>
        <v>0</v>
      </c>
      <c r="G69" s="121">
        <f t="shared" ref="G69:J69" si="21">G70+G71+G72+G73</f>
        <v>0</v>
      </c>
      <c r="H69" s="86">
        <f t="shared" si="21"/>
        <v>1096.6488000000002</v>
      </c>
      <c r="I69" s="86">
        <f t="shared" si="21"/>
        <v>0</v>
      </c>
      <c r="J69" s="86">
        <f t="shared" si="21"/>
        <v>0</v>
      </c>
      <c r="K69" s="106">
        <f>E69+F69+G69+H69+I69</f>
        <v>1096.6488000000002</v>
      </c>
    </row>
    <row r="70" spans="1:11" ht="31.5" x14ac:dyDescent="0.25">
      <c r="A70" s="285"/>
      <c r="B70" s="273"/>
      <c r="C70" s="191" t="s">
        <v>22</v>
      </c>
      <c r="D70" s="67">
        <v>0</v>
      </c>
      <c r="E70" s="77">
        <v>0</v>
      </c>
      <c r="F70" s="121">
        <v>0</v>
      </c>
      <c r="G70" s="181">
        <v>0</v>
      </c>
      <c r="H70" s="86">
        <v>0</v>
      </c>
      <c r="I70" s="99">
        <v>0</v>
      </c>
      <c r="J70" s="160">
        <v>0</v>
      </c>
      <c r="K70" s="106">
        <f>E70+F70+G70+H70+I70</f>
        <v>0</v>
      </c>
    </row>
    <row r="71" spans="1:11" ht="15.75" x14ac:dyDescent="0.25">
      <c r="A71" s="285"/>
      <c r="B71" s="273"/>
      <c r="C71" s="191" t="s">
        <v>23</v>
      </c>
      <c r="D71" s="67">
        <v>0</v>
      </c>
      <c r="E71" s="77">
        <v>0</v>
      </c>
      <c r="F71" s="121">
        <v>0</v>
      </c>
      <c r="G71" s="181">
        <v>0</v>
      </c>
      <c r="H71" s="86">
        <v>1095.2840000000001</v>
      </c>
      <c r="I71" s="99">
        <v>0</v>
      </c>
      <c r="J71" s="160">
        <v>0</v>
      </c>
      <c r="K71" s="106">
        <f>E71+F71+G71+H71+I71</f>
        <v>1095.2840000000001</v>
      </c>
    </row>
    <row r="72" spans="1:11" ht="15.75" x14ac:dyDescent="0.25">
      <c r="A72" s="285"/>
      <c r="B72" s="273"/>
      <c r="C72" s="191" t="s">
        <v>24</v>
      </c>
      <c r="D72" s="67">
        <v>0</v>
      </c>
      <c r="E72" s="77">
        <v>0</v>
      </c>
      <c r="F72" s="121">
        <v>0</v>
      </c>
      <c r="G72" s="181">
        <v>0</v>
      </c>
      <c r="H72" s="86">
        <v>1.3648</v>
      </c>
      <c r="I72" s="99">
        <v>0</v>
      </c>
      <c r="J72" s="160">
        <v>0</v>
      </c>
      <c r="K72" s="106">
        <f>E72+F72+G72+H72+I72</f>
        <v>1.3648</v>
      </c>
    </row>
    <row r="73" spans="1:11" ht="32.25" thickBot="1" x14ac:dyDescent="0.3">
      <c r="A73" s="286"/>
      <c r="B73" s="274"/>
      <c r="C73" s="192" t="s">
        <v>25</v>
      </c>
      <c r="D73" s="71">
        <v>0</v>
      </c>
      <c r="E73" s="81">
        <v>0</v>
      </c>
      <c r="F73" s="124">
        <v>0</v>
      </c>
      <c r="G73" s="184">
        <v>0</v>
      </c>
      <c r="H73" s="199">
        <v>0</v>
      </c>
      <c r="I73" s="112">
        <v>0</v>
      </c>
      <c r="J73" s="163">
        <v>0</v>
      </c>
      <c r="K73" s="108">
        <f>E73+E73+F73+G73+H73+I73</f>
        <v>0</v>
      </c>
    </row>
    <row r="74" spans="1:11" ht="15.75" customHeight="1" x14ac:dyDescent="0.25">
      <c r="A74" s="285" t="s">
        <v>69</v>
      </c>
      <c r="B74" s="273" t="s">
        <v>60</v>
      </c>
      <c r="C74" s="29" t="s">
        <v>18</v>
      </c>
      <c r="D74" s="67">
        <f>D75+D76+D77+D78</f>
        <v>0</v>
      </c>
      <c r="E74" s="77">
        <f>E75+E76+E77+E78</f>
        <v>0</v>
      </c>
      <c r="F74" s="121">
        <f>F75+F76+F77+F78</f>
        <v>0</v>
      </c>
      <c r="G74" s="121">
        <f t="shared" ref="G74:J74" si="22">G75+G76+G77+G78</f>
        <v>0</v>
      </c>
      <c r="H74" s="86">
        <f t="shared" si="22"/>
        <v>5261.6098000000002</v>
      </c>
      <c r="I74" s="86">
        <f t="shared" si="22"/>
        <v>0</v>
      </c>
      <c r="J74" s="86">
        <f t="shared" si="22"/>
        <v>0</v>
      </c>
      <c r="K74" s="106">
        <f>E74+F74+G74+H74+I74</f>
        <v>5261.6098000000002</v>
      </c>
    </row>
    <row r="75" spans="1:11" ht="31.5" x14ac:dyDescent="0.25">
      <c r="A75" s="285"/>
      <c r="B75" s="273"/>
      <c r="C75" s="191" t="s">
        <v>22</v>
      </c>
      <c r="D75" s="67">
        <v>0</v>
      </c>
      <c r="E75" s="77">
        <v>0</v>
      </c>
      <c r="F75" s="121">
        <v>0</v>
      </c>
      <c r="G75" s="181">
        <v>0</v>
      </c>
      <c r="H75" s="86">
        <v>0</v>
      </c>
      <c r="I75" s="99">
        <v>0</v>
      </c>
      <c r="J75" s="160">
        <v>0</v>
      </c>
      <c r="K75" s="106">
        <f>E75+F75+G75+H75+I75</f>
        <v>0</v>
      </c>
    </row>
    <row r="76" spans="1:11" ht="15.75" x14ac:dyDescent="0.25">
      <c r="A76" s="285"/>
      <c r="B76" s="273"/>
      <c r="C76" s="191" t="s">
        <v>23</v>
      </c>
      <c r="D76" s="67">
        <v>0</v>
      </c>
      <c r="E76" s="77">
        <v>0</v>
      </c>
      <c r="F76" s="121">
        <v>0</v>
      </c>
      <c r="G76" s="181">
        <v>0</v>
      </c>
      <c r="H76" s="86">
        <v>5255.0630000000001</v>
      </c>
      <c r="I76" s="99">
        <v>0</v>
      </c>
      <c r="J76" s="160">
        <v>0</v>
      </c>
      <c r="K76" s="106">
        <f>E76+F76+G76+H76+I76</f>
        <v>5255.0630000000001</v>
      </c>
    </row>
    <row r="77" spans="1:11" ht="15.75" x14ac:dyDescent="0.25">
      <c r="A77" s="285"/>
      <c r="B77" s="273"/>
      <c r="C77" s="191" t="s">
        <v>24</v>
      </c>
      <c r="D77" s="67">
        <v>0</v>
      </c>
      <c r="E77" s="77">
        <v>0</v>
      </c>
      <c r="F77" s="121">
        <v>0</v>
      </c>
      <c r="G77" s="181">
        <v>0</v>
      </c>
      <c r="H77" s="86">
        <v>6.5468000000000002</v>
      </c>
      <c r="I77" s="99">
        <v>0</v>
      </c>
      <c r="J77" s="160">
        <v>0</v>
      </c>
      <c r="K77" s="106">
        <f>E77+F77+G77+H77+I77</f>
        <v>6.5468000000000002</v>
      </c>
    </row>
    <row r="78" spans="1:11" ht="32.25" thickBot="1" x14ac:dyDescent="0.3">
      <c r="A78" s="286"/>
      <c r="B78" s="274"/>
      <c r="C78" s="192" t="s">
        <v>25</v>
      </c>
      <c r="D78" s="71">
        <v>0</v>
      </c>
      <c r="E78" s="81">
        <v>0</v>
      </c>
      <c r="F78" s="124">
        <v>0</v>
      </c>
      <c r="G78" s="184">
        <v>0</v>
      </c>
      <c r="H78" s="199">
        <v>0</v>
      </c>
      <c r="I78" s="112">
        <v>0</v>
      </c>
      <c r="J78" s="163">
        <v>0</v>
      </c>
      <c r="K78" s="108">
        <f>E78+E78+F78+G78+H78+I78</f>
        <v>0</v>
      </c>
    </row>
    <row r="79" spans="1:11" ht="15.75" x14ac:dyDescent="0.25">
      <c r="A79" s="285" t="s">
        <v>70</v>
      </c>
      <c r="B79" s="273" t="s">
        <v>62</v>
      </c>
      <c r="C79" s="29" t="s">
        <v>18</v>
      </c>
      <c r="D79" s="67">
        <f>D80+D81+D82+D83</f>
        <v>0</v>
      </c>
      <c r="E79" s="77">
        <f>E80+E81+E82+E83</f>
        <v>0</v>
      </c>
      <c r="F79" s="121">
        <f>F80+F81+F82+F83</f>
        <v>0</v>
      </c>
      <c r="G79" s="121">
        <f t="shared" ref="G79:J79" si="23">G80+G81+G82+G83</f>
        <v>0</v>
      </c>
      <c r="H79" s="86">
        <f t="shared" si="23"/>
        <v>246.13300000000001</v>
      </c>
      <c r="I79" s="86">
        <f t="shared" si="23"/>
        <v>0</v>
      </c>
      <c r="J79" s="86">
        <f t="shared" si="23"/>
        <v>0</v>
      </c>
      <c r="K79" s="106">
        <f>E79+F79+G79+H79+I79</f>
        <v>246.13300000000001</v>
      </c>
    </row>
    <row r="80" spans="1:11" ht="31.5" x14ac:dyDescent="0.25">
      <c r="A80" s="285"/>
      <c r="B80" s="273"/>
      <c r="C80" s="191" t="s">
        <v>22</v>
      </c>
      <c r="D80" s="67">
        <v>0</v>
      </c>
      <c r="E80" s="77">
        <v>0</v>
      </c>
      <c r="F80" s="121">
        <v>0</v>
      </c>
      <c r="G80" s="181">
        <v>0</v>
      </c>
      <c r="H80" s="86">
        <v>0</v>
      </c>
      <c r="I80" s="99">
        <v>0</v>
      </c>
      <c r="J80" s="160">
        <v>0</v>
      </c>
      <c r="K80" s="106">
        <f>E80+F80+G80+H80+I80</f>
        <v>0</v>
      </c>
    </row>
    <row r="81" spans="1:13" ht="15.75" x14ac:dyDescent="0.25">
      <c r="A81" s="285"/>
      <c r="B81" s="273"/>
      <c r="C81" s="191" t="s">
        <v>23</v>
      </c>
      <c r="D81" s="67">
        <v>0</v>
      </c>
      <c r="E81" s="77">
        <v>0</v>
      </c>
      <c r="F81" s="121">
        <v>0</v>
      </c>
      <c r="G81" s="181">
        <v>0</v>
      </c>
      <c r="H81" s="86">
        <v>0</v>
      </c>
      <c r="I81" s="99">
        <v>0</v>
      </c>
      <c r="J81" s="160">
        <v>0</v>
      </c>
      <c r="K81" s="106">
        <f>E81+F81+G81+H81+I81</f>
        <v>0</v>
      </c>
    </row>
    <row r="82" spans="1:13" ht="15.75" x14ac:dyDescent="0.25">
      <c r="A82" s="285"/>
      <c r="B82" s="273"/>
      <c r="C82" s="191" t="s">
        <v>24</v>
      </c>
      <c r="D82" s="67">
        <v>0</v>
      </c>
      <c r="E82" s="77">
        <v>0</v>
      </c>
      <c r="F82" s="121">
        <v>0</v>
      </c>
      <c r="G82" s="181">
        <v>0</v>
      </c>
      <c r="H82" s="86">
        <v>246.13300000000001</v>
      </c>
      <c r="I82" s="99">
        <v>0</v>
      </c>
      <c r="J82" s="160">
        <v>0</v>
      </c>
      <c r="K82" s="106">
        <f>E82+F82+G82+H82+I82</f>
        <v>246.13300000000001</v>
      </c>
    </row>
    <row r="83" spans="1:13" ht="48" customHeight="1" thickBot="1" x14ac:dyDescent="0.3">
      <c r="A83" s="286"/>
      <c r="B83" s="274"/>
      <c r="C83" s="192" t="s">
        <v>25</v>
      </c>
      <c r="D83" s="71">
        <v>0</v>
      </c>
      <c r="E83" s="81">
        <v>0</v>
      </c>
      <c r="F83" s="124">
        <v>0</v>
      </c>
      <c r="G83" s="184">
        <v>0</v>
      </c>
      <c r="H83" s="199">
        <v>0</v>
      </c>
      <c r="I83" s="112">
        <v>0</v>
      </c>
      <c r="J83" s="163">
        <v>0</v>
      </c>
      <c r="K83" s="108">
        <f>E83+E83+F83+G83+H83+I83</f>
        <v>0</v>
      </c>
    </row>
    <row r="84" spans="1:13" ht="48" customHeight="1" thickBot="1" x14ac:dyDescent="0.3">
      <c r="A84" s="201" t="s">
        <v>26</v>
      </c>
      <c r="B84" s="193" t="s">
        <v>2</v>
      </c>
      <c r="C84" s="193"/>
      <c r="D84" s="202">
        <f>D85+D90</f>
        <v>612.26499999999999</v>
      </c>
      <c r="E84" s="202">
        <f t="shared" ref="E84:K84" si="24">E85+E90</f>
        <v>1076.798</v>
      </c>
      <c r="F84" s="202">
        <f t="shared" si="24"/>
        <v>2517.79783</v>
      </c>
      <c r="G84" s="202">
        <f t="shared" si="24"/>
        <v>3470.8089299999997</v>
      </c>
      <c r="H84" s="202">
        <f t="shared" si="24"/>
        <v>813.2</v>
      </c>
      <c r="I84" s="202">
        <f t="shared" si="24"/>
        <v>225.7</v>
      </c>
      <c r="J84" s="202">
        <f t="shared" si="24"/>
        <v>158.69999999999999</v>
      </c>
      <c r="K84" s="202">
        <f t="shared" si="24"/>
        <v>8875.2697599999992</v>
      </c>
    </row>
    <row r="85" spans="1:13" ht="15.75" x14ac:dyDescent="0.25">
      <c r="A85" s="238">
        <v>1</v>
      </c>
      <c r="B85" s="275" t="s">
        <v>30</v>
      </c>
      <c r="C85" s="23" t="s">
        <v>18</v>
      </c>
      <c r="D85" s="87">
        <f>D86+D87+D88+D89</f>
        <v>224.2</v>
      </c>
      <c r="E85" s="88">
        <f t="shared" ref="E85:H85" si="25">E86+E87+E88+E89</f>
        <v>168.2</v>
      </c>
      <c r="F85" s="95">
        <f t="shared" si="25"/>
        <v>134</v>
      </c>
      <c r="G85" s="95">
        <f t="shared" si="25"/>
        <v>216.64893000000001</v>
      </c>
      <c r="H85" s="200">
        <f t="shared" si="25"/>
        <v>310</v>
      </c>
      <c r="I85" s="111">
        <f t="shared" ref="I85:J85" si="26">I86+I87+I88+I89</f>
        <v>100</v>
      </c>
      <c r="J85" s="111">
        <f t="shared" si="26"/>
        <v>58.7</v>
      </c>
      <c r="K85" s="92">
        <f t="shared" ref="K85:K101" si="27">SUM(D85:J85)</f>
        <v>1211.74893</v>
      </c>
    </row>
    <row r="86" spans="1:13" ht="31.5" x14ac:dyDescent="0.25">
      <c r="A86" s="239"/>
      <c r="B86" s="267"/>
      <c r="C86" s="155" t="s">
        <v>22</v>
      </c>
      <c r="D86" s="72">
        <v>0</v>
      </c>
      <c r="E86" s="82">
        <v>0</v>
      </c>
      <c r="F86" s="83">
        <v>0</v>
      </c>
      <c r="G86" s="185">
        <v>0</v>
      </c>
      <c r="H86" s="125">
        <v>0</v>
      </c>
      <c r="I86" s="101">
        <v>0</v>
      </c>
      <c r="J86" s="164">
        <v>0</v>
      </c>
      <c r="K86" s="93">
        <f t="shared" si="27"/>
        <v>0</v>
      </c>
      <c r="M86" s="110"/>
    </row>
    <row r="87" spans="1:13" ht="15.75" x14ac:dyDescent="0.25">
      <c r="A87" s="239"/>
      <c r="B87" s="267"/>
      <c r="C87" s="155" t="s">
        <v>23</v>
      </c>
      <c r="D87" s="72">
        <v>0</v>
      </c>
      <c r="E87" s="82">
        <v>0</v>
      </c>
      <c r="F87" s="83">
        <v>0</v>
      </c>
      <c r="G87" s="185">
        <v>0</v>
      </c>
      <c r="H87" s="125">
        <v>0</v>
      </c>
      <c r="I87" s="101">
        <v>0</v>
      </c>
      <c r="J87" s="164">
        <v>0</v>
      </c>
      <c r="K87" s="93">
        <f t="shared" si="27"/>
        <v>0</v>
      </c>
    </row>
    <row r="88" spans="1:13" ht="15.75" x14ac:dyDescent="0.25">
      <c r="A88" s="239"/>
      <c r="B88" s="267"/>
      <c r="C88" s="155" t="s">
        <v>24</v>
      </c>
      <c r="D88" s="72">
        <v>224.2</v>
      </c>
      <c r="E88" s="82">
        <v>168.2</v>
      </c>
      <c r="F88" s="83">
        <v>134</v>
      </c>
      <c r="G88" s="83">
        <v>216.64893000000001</v>
      </c>
      <c r="H88" s="125">
        <v>310</v>
      </c>
      <c r="I88" s="101">
        <v>100</v>
      </c>
      <c r="J88" s="164">
        <v>58.7</v>
      </c>
      <c r="K88" s="93">
        <f t="shared" si="27"/>
        <v>1211.74893</v>
      </c>
    </row>
    <row r="89" spans="1:13" ht="31.5" x14ac:dyDescent="0.25">
      <c r="A89" s="239"/>
      <c r="B89" s="267"/>
      <c r="C89" s="155" t="s">
        <v>25</v>
      </c>
      <c r="D89" s="72">
        <v>0</v>
      </c>
      <c r="E89" s="82">
        <v>0</v>
      </c>
      <c r="F89" s="83">
        <v>0</v>
      </c>
      <c r="G89" s="185">
        <v>0</v>
      </c>
      <c r="H89" s="125">
        <v>0</v>
      </c>
      <c r="I89" s="101">
        <v>0</v>
      </c>
      <c r="J89" s="164">
        <v>0</v>
      </c>
      <c r="K89" s="93">
        <f t="shared" si="27"/>
        <v>0</v>
      </c>
    </row>
    <row r="90" spans="1:13" s="1" customFormat="1" ht="15.75" x14ac:dyDescent="0.25">
      <c r="A90" s="239">
        <v>2</v>
      </c>
      <c r="B90" s="267" t="s">
        <v>31</v>
      </c>
      <c r="C90" s="29" t="s">
        <v>18</v>
      </c>
      <c r="D90" s="72">
        <f>D91+D92+D93+D94</f>
        <v>388.065</v>
      </c>
      <c r="E90" s="82">
        <f t="shared" ref="E90:H90" si="28">E91+E92+E93+E94</f>
        <v>908.59800000000007</v>
      </c>
      <c r="F90" s="83">
        <f t="shared" si="28"/>
        <v>2383.79783</v>
      </c>
      <c r="G90" s="186">
        <f t="shared" si="28"/>
        <v>3254.16</v>
      </c>
      <c r="H90" s="125">
        <f t="shared" si="28"/>
        <v>503.2</v>
      </c>
      <c r="I90" s="101">
        <f t="shared" ref="I90:J90" si="29">I91+I92+I93+I94</f>
        <v>125.7</v>
      </c>
      <c r="J90" s="101">
        <f t="shared" si="29"/>
        <v>100</v>
      </c>
      <c r="K90" s="93">
        <f t="shared" si="27"/>
        <v>7663.5208299999995</v>
      </c>
      <c r="L90" s="3"/>
    </row>
    <row r="91" spans="1:13" ht="31.5" x14ac:dyDescent="0.25">
      <c r="A91" s="239"/>
      <c r="B91" s="267"/>
      <c r="C91" s="155" t="s">
        <v>22</v>
      </c>
      <c r="D91" s="72">
        <v>0</v>
      </c>
      <c r="E91" s="82">
        <v>0</v>
      </c>
      <c r="F91" s="83">
        <v>0</v>
      </c>
      <c r="G91" s="185">
        <v>0</v>
      </c>
      <c r="H91" s="125">
        <v>0</v>
      </c>
      <c r="I91" s="101">
        <v>0</v>
      </c>
      <c r="J91" s="164">
        <v>0</v>
      </c>
      <c r="K91" s="93">
        <f t="shared" si="27"/>
        <v>0</v>
      </c>
    </row>
    <row r="92" spans="1:13" ht="15.75" x14ac:dyDescent="0.25">
      <c r="A92" s="239"/>
      <c r="B92" s="267"/>
      <c r="C92" s="155" t="s">
        <v>23</v>
      </c>
      <c r="D92" s="72">
        <v>0</v>
      </c>
      <c r="E92" s="83">
        <f>E97</f>
        <v>766.74800000000005</v>
      </c>
      <c r="F92" s="83">
        <f t="shared" ref="F92:H92" si="30">F97</f>
        <v>2114.4699999999998</v>
      </c>
      <c r="G92" s="83">
        <f t="shared" si="30"/>
        <v>2593.86</v>
      </c>
      <c r="H92" s="83">
        <f t="shared" si="30"/>
        <v>0</v>
      </c>
      <c r="I92" s="101">
        <v>0</v>
      </c>
      <c r="J92" s="164">
        <v>0</v>
      </c>
      <c r="K92" s="93">
        <f t="shared" si="27"/>
        <v>5475.0779999999995</v>
      </c>
    </row>
    <row r="93" spans="1:13" ht="15.75" x14ac:dyDescent="0.25">
      <c r="A93" s="239"/>
      <c r="B93" s="267"/>
      <c r="C93" s="155" t="s">
        <v>24</v>
      </c>
      <c r="D93" s="72">
        <v>388.065</v>
      </c>
      <c r="E93" s="83">
        <f>E98</f>
        <v>141.85</v>
      </c>
      <c r="F93" s="83">
        <f t="shared" ref="F93:H93" si="31">F98</f>
        <v>269.32783000000001</v>
      </c>
      <c r="G93" s="83">
        <f t="shared" si="31"/>
        <v>660.3</v>
      </c>
      <c r="H93" s="83">
        <f t="shared" si="31"/>
        <v>503.2</v>
      </c>
      <c r="I93" s="101">
        <v>125.7</v>
      </c>
      <c r="J93" s="164">
        <v>100</v>
      </c>
      <c r="K93" s="93">
        <f t="shared" si="27"/>
        <v>2188.44283</v>
      </c>
      <c r="L93" s="147"/>
    </row>
    <row r="94" spans="1:13" ht="32.25" thickBot="1" x14ac:dyDescent="0.3">
      <c r="A94" s="240"/>
      <c r="B94" s="268"/>
      <c r="C94" s="156" t="s">
        <v>25</v>
      </c>
      <c r="D94" s="71">
        <v>0</v>
      </c>
      <c r="E94" s="81">
        <v>0</v>
      </c>
      <c r="F94" s="124">
        <v>0</v>
      </c>
      <c r="G94" s="187">
        <v>0</v>
      </c>
      <c r="H94" s="199">
        <v>0</v>
      </c>
      <c r="I94" s="112">
        <v>0</v>
      </c>
      <c r="J94" s="163">
        <v>0</v>
      </c>
      <c r="K94" s="94">
        <f t="shared" si="27"/>
        <v>0</v>
      </c>
    </row>
    <row r="95" spans="1:13" ht="15.75" x14ac:dyDescent="0.25">
      <c r="A95" s="280" t="s">
        <v>51</v>
      </c>
      <c r="B95" s="282" t="s">
        <v>52</v>
      </c>
      <c r="C95" s="29" t="s">
        <v>18</v>
      </c>
      <c r="D95" s="72">
        <f>D96+D97+D98+D99</f>
        <v>388.065</v>
      </c>
      <c r="E95" s="82">
        <f t="shared" ref="E95:F95" si="32">E96+E97+E98+E99</f>
        <v>908.59800000000007</v>
      </c>
      <c r="F95" s="83">
        <f t="shared" si="32"/>
        <v>2383.79783</v>
      </c>
      <c r="G95" s="186">
        <f t="shared" ref="G95:J95" si="33">G96+G97+G98+G99</f>
        <v>3254.16</v>
      </c>
      <c r="H95" s="125">
        <f t="shared" si="33"/>
        <v>503.2</v>
      </c>
      <c r="I95" s="101">
        <f t="shared" si="33"/>
        <v>125.7</v>
      </c>
      <c r="J95" s="101">
        <f t="shared" si="33"/>
        <v>100</v>
      </c>
      <c r="K95" s="93">
        <f t="shared" si="27"/>
        <v>7663.5208299999995</v>
      </c>
    </row>
    <row r="96" spans="1:13" ht="31.5" x14ac:dyDescent="0.25">
      <c r="A96" s="281"/>
      <c r="B96" s="283"/>
      <c r="C96" s="155" t="s">
        <v>22</v>
      </c>
      <c r="D96" s="72">
        <v>0</v>
      </c>
      <c r="E96" s="82">
        <v>0</v>
      </c>
      <c r="F96" s="83">
        <v>0</v>
      </c>
      <c r="G96" s="186">
        <v>0</v>
      </c>
      <c r="H96" s="125">
        <v>0</v>
      </c>
      <c r="I96" s="101">
        <v>0</v>
      </c>
      <c r="J96" s="164">
        <v>0</v>
      </c>
      <c r="K96" s="93">
        <f t="shared" si="27"/>
        <v>0</v>
      </c>
    </row>
    <row r="97" spans="1:12" ht="15.75" x14ac:dyDescent="0.25">
      <c r="A97" s="281"/>
      <c r="B97" s="283"/>
      <c r="C97" s="155" t="s">
        <v>23</v>
      </c>
      <c r="D97" s="72">
        <v>0</v>
      </c>
      <c r="E97" s="82">
        <v>766.74800000000005</v>
      </c>
      <c r="F97" s="83">
        <v>2114.4699999999998</v>
      </c>
      <c r="G97" s="186">
        <v>2593.86</v>
      </c>
      <c r="H97" s="125">
        <v>0</v>
      </c>
      <c r="I97" s="101">
        <v>0</v>
      </c>
      <c r="J97" s="164">
        <v>0</v>
      </c>
      <c r="K97" s="93">
        <f t="shared" si="27"/>
        <v>5475.0779999999995</v>
      </c>
    </row>
    <row r="98" spans="1:12" ht="15.75" x14ac:dyDescent="0.25">
      <c r="A98" s="281"/>
      <c r="B98" s="283"/>
      <c r="C98" s="155" t="s">
        <v>24</v>
      </c>
      <c r="D98" s="72">
        <v>388.065</v>
      </c>
      <c r="E98" s="82">
        <v>141.85</v>
      </c>
      <c r="F98" s="83">
        <v>269.32783000000001</v>
      </c>
      <c r="G98" s="186">
        <v>660.3</v>
      </c>
      <c r="H98" s="125">
        <v>503.2</v>
      </c>
      <c r="I98" s="101">
        <v>125.7</v>
      </c>
      <c r="J98" s="164">
        <v>100</v>
      </c>
      <c r="K98" s="93">
        <f t="shared" si="27"/>
        <v>2188.44283</v>
      </c>
    </row>
    <row r="99" spans="1:12" ht="32.25" thickBot="1" x14ac:dyDescent="0.3">
      <c r="A99" s="245"/>
      <c r="B99" s="284"/>
      <c r="C99" s="156" t="s">
        <v>25</v>
      </c>
      <c r="D99" s="71">
        <v>0</v>
      </c>
      <c r="E99" s="81">
        <v>0</v>
      </c>
      <c r="F99" s="124">
        <v>0</v>
      </c>
      <c r="G99" s="187">
        <v>0</v>
      </c>
      <c r="H99" s="199">
        <v>0</v>
      </c>
      <c r="I99" s="112">
        <v>0</v>
      </c>
      <c r="J99" s="163">
        <v>0</v>
      </c>
      <c r="K99" s="94">
        <f t="shared" si="27"/>
        <v>0</v>
      </c>
    </row>
    <row r="100" spans="1:12" ht="44.25" customHeight="1" thickBot="1" x14ac:dyDescent="0.3">
      <c r="A100" s="27" t="s">
        <v>26</v>
      </c>
      <c r="B100" s="278" t="s">
        <v>35</v>
      </c>
      <c r="C100" s="279"/>
      <c r="D100" s="69">
        <f>D101+D106</f>
        <v>1327.2</v>
      </c>
      <c r="E100" s="80">
        <f t="shared" ref="E100:H100" si="34">E101+E106</f>
        <v>1291.19694</v>
      </c>
      <c r="F100" s="80">
        <f t="shared" si="34"/>
        <v>1715.54</v>
      </c>
      <c r="G100" s="188">
        <f t="shared" si="34"/>
        <v>1083.8</v>
      </c>
      <c r="H100" s="128">
        <f t="shared" si="34"/>
        <v>5527.0041499999998</v>
      </c>
      <c r="I100" s="96">
        <f t="shared" ref="I100:J100" si="35">I101+I106</f>
        <v>872.6</v>
      </c>
      <c r="J100" s="96">
        <f t="shared" si="35"/>
        <v>795.7</v>
      </c>
      <c r="K100" s="97">
        <f t="shared" si="27"/>
        <v>12613.041090000001</v>
      </c>
      <c r="L100" s="143"/>
    </row>
    <row r="101" spans="1:12" s="1" customFormat="1" ht="15.75" x14ac:dyDescent="0.25">
      <c r="A101" s="238">
        <v>1</v>
      </c>
      <c r="B101" s="275" t="s">
        <v>32</v>
      </c>
      <c r="C101" s="23" t="s">
        <v>18</v>
      </c>
      <c r="D101" s="87">
        <f>D102+D103+D104+D105</f>
        <v>713.1</v>
      </c>
      <c r="E101" s="95">
        <f t="shared" ref="E101:H101" si="36">E102+E103+E104+E105</f>
        <v>706.19694000000004</v>
      </c>
      <c r="F101" s="95">
        <f t="shared" si="36"/>
        <v>483.6</v>
      </c>
      <c r="G101" s="189">
        <f t="shared" si="36"/>
        <v>540.29999999999995</v>
      </c>
      <c r="H101" s="200">
        <f t="shared" si="36"/>
        <v>590.20000000000005</v>
      </c>
      <c r="I101" s="111">
        <f t="shared" ref="I101:J101" si="37">I102+I103+I104+I105</f>
        <v>622.6</v>
      </c>
      <c r="J101" s="111">
        <f t="shared" si="37"/>
        <v>645.70000000000005</v>
      </c>
      <c r="K101" s="92">
        <f t="shared" si="27"/>
        <v>4301.6969399999998</v>
      </c>
      <c r="L101" s="3"/>
    </row>
    <row r="102" spans="1:12" ht="31.5" x14ac:dyDescent="0.25">
      <c r="A102" s="239"/>
      <c r="B102" s="267"/>
      <c r="C102" s="155" t="s">
        <v>22</v>
      </c>
      <c r="D102" s="72">
        <v>0</v>
      </c>
      <c r="E102" s="82">
        <v>0</v>
      </c>
      <c r="F102" s="83">
        <v>0</v>
      </c>
      <c r="G102" s="186">
        <v>0</v>
      </c>
      <c r="H102" s="125">
        <v>0</v>
      </c>
      <c r="I102" s="101">
        <v>0</v>
      </c>
      <c r="J102" s="101">
        <v>0</v>
      </c>
      <c r="K102" s="93">
        <f t="shared" ref="K102:K110" si="38">E102+F102+G102+H102+I102</f>
        <v>0</v>
      </c>
    </row>
    <row r="103" spans="1:12" ht="15.75" x14ac:dyDescent="0.25">
      <c r="A103" s="239"/>
      <c r="B103" s="267"/>
      <c r="C103" s="155" t="s">
        <v>23</v>
      </c>
      <c r="D103" s="72">
        <v>0</v>
      </c>
      <c r="E103" s="82">
        <v>0</v>
      </c>
      <c r="F103" s="83">
        <v>0</v>
      </c>
      <c r="G103" s="186">
        <v>0</v>
      </c>
      <c r="H103" s="125">
        <v>0</v>
      </c>
      <c r="I103" s="101">
        <v>0</v>
      </c>
      <c r="J103" s="101">
        <v>0</v>
      </c>
      <c r="K103" s="93">
        <f t="shared" si="38"/>
        <v>0</v>
      </c>
    </row>
    <row r="104" spans="1:12" ht="15.75" x14ac:dyDescent="0.25">
      <c r="A104" s="239"/>
      <c r="B104" s="267"/>
      <c r="C104" s="155" t="s">
        <v>24</v>
      </c>
      <c r="D104" s="72">
        <v>713.1</v>
      </c>
      <c r="E104" s="83">
        <v>706.19694000000004</v>
      </c>
      <c r="F104" s="83">
        <v>483.6</v>
      </c>
      <c r="G104" s="186">
        <v>540.29999999999995</v>
      </c>
      <c r="H104" s="125">
        <v>590.20000000000005</v>
      </c>
      <c r="I104" s="101">
        <v>622.6</v>
      </c>
      <c r="J104" s="101">
        <v>645.70000000000005</v>
      </c>
      <c r="K104" s="93">
        <f>SUM(D104:J104)</f>
        <v>4301.6969399999998</v>
      </c>
    </row>
    <row r="105" spans="1:12" ht="31.5" x14ac:dyDescent="0.25">
      <c r="A105" s="239"/>
      <c r="B105" s="267"/>
      <c r="C105" s="155" t="s">
        <v>25</v>
      </c>
      <c r="D105" s="72">
        <v>0</v>
      </c>
      <c r="E105" s="82">
        <v>0</v>
      </c>
      <c r="F105" s="83">
        <v>0</v>
      </c>
      <c r="G105" s="186">
        <v>0</v>
      </c>
      <c r="H105" s="125">
        <v>0</v>
      </c>
      <c r="I105" s="101">
        <v>0</v>
      </c>
      <c r="J105" s="101">
        <v>0</v>
      </c>
      <c r="K105" s="93">
        <f>SUM(D105:J105)</f>
        <v>0</v>
      </c>
    </row>
    <row r="106" spans="1:12" s="1" customFormat="1" ht="15.75" x14ac:dyDescent="0.25">
      <c r="A106" s="276">
        <v>2</v>
      </c>
      <c r="B106" s="267" t="s">
        <v>33</v>
      </c>
      <c r="C106" s="29" t="s">
        <v>18</v>
      </c>
      <c r="D106" s="72">
        <f>D107+D108+D109+D110</f>
        <v>614.1</v>
      </c>
      <c r="E106" s="82">
        <f t="shared" ref="E106:H106" si="39">E107+E108+E109+E110</f>
        <v>585</v>
      </c>
      <c r="F106" s="83">
        <f t="shared" si="39"/>
        <v>1231.94</v>
      </c>
      <c r="G106" s="186">
        <f t="shared" si="39"/>
        <v>543.5</v>
      </c>
      <c r="H106" s="125">
        <f t="shared" si="39"/>
        <v>4936.8041499999999</v>
      </c>
      <c r="I106" s="101">
        <f t="shared" ref="I106:J106" si="40">I107+I108+I109+I110</f>
        <v>250</v>
      </c>
      <c r="J106" s="101">
        <f t="shared" si="40"/>
        <v>150</v>
      </c>
      <c r="K106" s="93">
        <f>SUM(D106:J106)</f>
        <v>8311.3441500000008</v>
      </c>
      <c r="L106" s="3"/>
    </row>
    <row r="107" spans="1:12" ht="31.5" x14ac:dyDescent="0.25">
      <c r="A107" s="276"/>
      <c r="B107" s="267"/>
      <c r="C107" s="155" t="s">
        <v>22</v>
      </c>
      <c r="D107" s="72">
        <v>0</v>
      </c>
      <c r="E107" s="82">
        <v>0</v>
      </c>
      <c r="F107" s="83">
        <v>0</v>
      </c>
      <c r="G107" s="186">
        <v>0</v>
      </c>
      <c r="H107" s="125">
        <v>0</v>
      </c>
      <c r="I107" s="101">
        <v>0</v>
      </c>
      <c r="J107" s="101">
        <v>0</v>
      </c>
      <c r="K107" s="93">
        <f t="shared" si="38"/>
        <v>0</v>
      </c>
    </row>
    <row r="108" spans="1:12" ht="15.75" x14ac:dyDescent="0.25">
      <c r="A108" s="276"/>
      <c r="B108" s="267"/>
      <c r="C108" s="155" t="s">
        <v>23</v>
      </c>
      <c r="D108" s="72">
        <v>0</v>
      </c>
      <c r="E108" s="82">
        <v>354.6</v>
      </c>
      <c r="F108" s="83">
        <v>730.9</v>
      </c>
      <c r="G108" s="186">
        <v>0</v>
      </c>
      <c r="H108" s="125">
        <v>4175.1000000000004</v>
      </c>
      <c r="I108" s="101">
        <v>0</v>
      </c>
      <c r="J108" s="101">
        <v>0</v>
      </c>
      <c r="K108" s="93">
        <f t="shared" si="38"/>
        <v>5260.6</v>
      </c>
    </row>
    <row r="109" spans="1:12" ht="15.75" x14ac:dyDescent="0.25">
      <c r="A109" s="276"/>
      <c r="B109" s="267"/>
      <c r="C109" s="155" t="s">
        <v>24</v>
      </c>
      <c r="D109" s="72">
        <v>614.1</v>
      </c>
      <c r="E109" s="82">
        <v>230.4</v>
      </c>
      <c r="F109" s="83">
        <v>501.04</v>
      </c>
      <c r="G109" s="186">
        <v>543.5</v>
      </c>
      <c r="H109" s="125">
        <v>761.70415000000003</v>
      </c>
      <c r="I109" s="101">
        <v>250</v>
      </c>
      <c r="J109" s="164">
        <v>150</v>
      </c>
      <c r="K109" s="93">
        <f>E109+F109+G109+H109+I109+D109+J109</f>
        <v>3050.74415</v>
      </c>
    </row>
    <row r="110" spans="1:12" ht="32.25" thickBot="1" x14ac:dyDescent="0.3">
      <c r="A110" s="277"/>
      <c r="B110" s="268"/>
      <c r="C110" s="156" t="s">
        <v>25</v>
      </c>
      <c r="D110" s="71">
        <v>0</v>
      </c>
      <c r="E110" s="81">
        <v>0</v>
      </c>
      <c r="F110" s="124">
        <v>0</v>
      </c>
      <c r="G110" s="187">
        <v>0</v>
      </c>
      <c r="H110" s="199">
        <v>0</v>
      </c>
      <c r="I110" s="112">
        <v>0</v>
      </c>
      <c r="J110" s="163"/>
      <c r="K110" s="94">
        <f t="shared" si="38"/>
        <v>0</v>
      </c>
    </row>
  </sheetData>
  <mergeCells count="61">
    <mergeCell ref="B74:B78"/>
    <mergeCell ref="A79:A83"/>
    <mergeCell ref="B79:B83"/>
    <mergeCell ref="B39:B43"/>
    <mergeCell ref="A39:A43"/>
    <mergeCell ref="B95:B99"/>
    <mergeCell ref="A44:A48"/>
    <mergeCell ref="B44:B48"/>
    <mergeCell ref="A49:A53"/>
    <mergeCell ref="B49:B53"/>
    <mergeCell ref="A54:A58"/>
    <mergeCell ref="B54:B58"/>
    <mergeCell ref="A59:A63"/>
    <mergeCell ref="B59:B63"/>
    <mergeCell ref="A64:A68"/>
    <mergeCell ref="B64:B68"/>
    <mergeCell ref="A69:A73"/>
    <mergeCell ref="B69:B73"/>
    <mergeCell ref="A74:A78"/>
    <mergeCell ref="B85:B89"/>
    <mergeCell ref="A85:A89"/>
    <mergeCell ref="A90:A94"/>
    <mergeCell ref="B106:B110"/>
    <mergeCell ref="A106:A110"/>
    <mergeCell ref="A101:A105"/>
    <mergeCell ref="B101:B105"/>
    <mergeCell ref="B90:B94"/>
    <mergeCell ref="B100:C100"/>
    <mergeCell ref="A95:A99"/>
    <mergeCell ref="B31:C31"/>
    <mergeCell ref="A26:A30"/>
    <mergeCell ref="K35:K37"/>
    <mergeCell ref="B14:C14"/>
    <mergeCell ref="A32:A38"/>
    <mergeCell ref="C35:C37"/>
    <mergeCell ref="F35:F37"/>
    <mergeCell ref="G35:G37"/>
    <mergeCell ref="H35:H37"/>
    <mergeCell ref="I35:I37"/>
    <mergeCell ref="E35:E37"/>
    <mergeCell ref="B25:C25"/>
    <mergeCell ref="B20:B24"/>
    <mergeCell ref="B15:B19"/>
    <mergeCell ref="B32:B38"/>
    <mergeCell ref="B26:B30"/>
    <mergeCell ref="J35:J37"/>
    <mergeCell ref="E3:H3"/>
    <mergeCell ref="E1:F1"/>
    <mergeCell ref="K7:K8"/>
    <mergeCell ref="A9:A13"/>
    <mergeCell ref="E2:H2"/>
    <mergeCell ref="A4:H4"/>
    <mergeCell ref="A5:H5"/>
    <mergeCell ref="A6:H6"/>
    <mergeCell ref="A7:A8"/>
    <mergeCell ref="A20:A24"/>
    <mergeCell ref="A15:A19"/>
    <mergeCell ref="D7:I7"/>
    <mergeCell ref="C7:C8"/>
    <mergeCell ref="B7:B8"/>
    <mergeCell ref="B9:B13"/>
  </mergeCells>
  <pageMargins left="0.31496062992125984" right="0.51181102362204722" top="0.59055118110236227" bottom="0.59055118110236227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Пользователь Windows</cp:lastModifiedBy>
  <cp:lastPrinted>2023-04-26T12:44:19Z</cp:lastPrinted>
  <dcterms:created xsi:type="dcterms:W3CDTF">2013-11-28T08:39:16Z</dcterms:created>
  <dcterms:modified xsi:type="dcterms:W3CDTF">2023-04-26T12:45:47Z</dcterms:modified>
</cp:coreProperties>
</file>