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2" windowWidth="15600" windowHeight="11760" activeTab="1"/>
  </bookViews>
  <sheets>
    <sheet name="Прилож.№4" sheetId="2" r:id="rId1"/>
    <sheet name="Приложение №5" sheetId="6" r:id="rId2"/>
  </sheets>
  <calcPr calcId="145621"/>
</workbook>
</file>

<file path=xl/calcChain.xml><?xml version="1.0" encoding="utf-8"?>
<calcChain xmlns="http://schemas.openxmlformats.org/spreadsheetml/2006/main">
  <c r="I24" i="6"/>
  <c r="I23"/>
  <c r="I22"/>
  <c r="I21"/>
  <c r="H20"/>
  <c r="G20"/>
  <c r="F20"/>
  <c r="E20"/>
  <c r="D20"/>
  <c r="I12" i="2"/>
  <c r="F10"/>
  <c r="H26"/>
  <c r="F94" i="6"/>
  <c r="F88" s="1"/>
  <c r="F10"/>
  <c r="E94"/>
  <c r="E12"/>
  <c r="I73"/>
  <c r="I72"/>
  <c r="I71"/>
  <c r="I70"/>
  <c r="H69"/>
  <c r="G69"/>
  <c r="F69"/>
  <c r="E69"/>
  <c r="D69"/>
  <c r="I68"/>
  <c r="I67"/>
  <c r="I66"/>
  <c r="I65"/>
  <c r="H64"/>
  <c r="G64"/>
  <c r="F64"/>
  <c r="E64"/>
  <c r="D64"/>
  <c r="F74"/>
  <c r="F12" s="1"/>
  <c r="G74"/>
  <c r="I20" l="1"/>
  <c r="D63"/>
  <c r="F63"/>
  <c r="H63"/>
  <c r="I69"/>
  <c r="G63"/>
  <c r="E63"/>
  <c r="I64"/>
  <c r="I63" l="1"/>
  <c r="E23" i="2"/>
  <c r="I25"/>
  <c r="I24"/>
  <c r="F23"/>
  <c r="G23"/>
  <c r="H23"/>
  <c r="D23"/>
  <c r="E11" i="6"/>
  <c r="I43" i="2"/>
  <c r="I56" i="6"/>
  <c r="F35" i="2"/>
  <c r="G35"/>
  <c r="H35"/>
  <c r="E35"/>
  <c r="D10"/>
  <c r="D32"/>
  <c r="D12" i="6"/>
  <c r="I23" i="2" l="1"/>
  <c r="G39"/>
  <c r="E10" l="1"/>
  <c r="G10"/>
  <c r="H10"/>
  <c r="H37" i="6"/>
  <c r="H31"/>
  <c r="H39" i="2"/>
  <c r="G77" i="6"/>
  <c r="H100" l="1"/>
  <c r="H99" s="1"/>
  <c r="H112"/>
  <c r="H111" s="1"/>
  <c r="G47"/>
  <c r="H47"/>
  <c r="G15"/>
  <c r="H15"/>
  <c r="E47" l="1"/>
  <c r="I33" i="2"/>
  <c r="I34"/>
  <c r="F32"/>
  <c r="G32"/>
  <c r="H32"/>
  <c r="E32"/>
  <c r="D94" i="6"/>
  <c r="D88" s="1"/>
  <c r="G94"/>
  <c r="H94"/>
  <c r="I95"/>
  <c r="I96"/>
  <c r="I97"/>
  <c r="I98"/>
  <c r="I93"/>
  <c r="I92"/>
  <c r="I91"/>
  <c r="I90"/>
  <c r="H89"/>
  <c r="H88" s="1"/>
  <c r="G89"/>
  <c r="G88" s="1"/>
  <c r="F89"/>
  <c r="E89"/>
  <c r="D89"/>
  <c r="E26"/>
  <c r="E118"/>
  <c r="I87"/>
  <c r="I86"/>
  <c r="I85"/>
  <c r="I84"/>
  <c r="H83"/>
  <c r="H82" s="1"/>
  <c r="G83"/>
  <c r="G82" s="1"/>
  <c r="F83"/>
  <c r="F82" s="1"/>
  <c r="E83"/>
  <c r="E82" s="1"/>
  <c r="D83"/>
  <c r="D82" s="1"/>
  <c r="D30" i="2"/>
  <c r="E30"/>
  <c r="F30"/>
  <c r="G30"/>
  <c r="H30"/>
  <c r="I31"/>
  <c r="E58" i="6"/>
  <c r="E10"/>
  <c r="E9" s="1"/>
  <c r="G10"/>
  <c r="H10"/>
  <c r="D10"/>
  <c r="E123"/>
  <c r="F123"/>
  <c r="G123"/>
  <c r="H123"/>
  <c r="D123"/>
  <c r="F118"/>
  <c r="G118"/>
  <c r="G117" s="1"/>
  <c r="H118"/>
  <c r="H117" s="1"/>
  <c r="J118"/>
  <c r="E41" i="2"/>
  <c r="F41"/>
  <c r="G41"/>
  <c r="H41"/>
  <c r="D41"/>
  <c r="I11"/>
  <c r="I14"/>
  <c r="I15"/>
  <c r="I17"/>
  <c r="I18"/>
  <c r="I19"/>
  <c r="I21"/>
  <c r="I22"/>
  <c r="I27"/>
  <c r="I29"/>
  <c r="I36"/>
  <c r="I38"/>
  <c r="I40"/>
  <c r="I42"/>
  <c r="G28"/>
  <c r="H28"/>
  <c r="F16"/>
  <c r="G16"/>
  <c r="H16"/>
  <c r="F20"/>
  <c r="G20"/>
  <c r="H20"/>
  <c r="G26"/>
  <c r="E39"/>
  <c r="F39"/>
  <c r="J39"/>
  <c r="E37"/>
  <c r="F37"/>
  <c r="G37"/>
  <c r="H37"/>
  <c r="G13"/>
  <c r="H13"/>
  <c r="E88" i="6" l="1"/>
  <c r="I94"/>
  <c r="I88" s="1"/>
  <c r="F117"/>
  <c r="I32" i="2"/>
  <c r="I30"/>
  <c r="G9"/>
  <c r="H9"/>
  <c r="I89" i="6"/>
  <c r="E117"/>
  <c r="I82"/>
  <c r="I83"/>
  <c r="I41" i="2"/>
  <c r="I13" i="6"/>
  <c r="I16"/>
  <c r="I17"/>
  <c r="I18"/>
  <c r="I19"/>
  <c r="I27"/>
  <c r="I28"/>
  <c r="I29"/>
  <c r="I30"/>
  <c r="I32"/>
  <c r="I33"/>
  <c r="I34"/>
  <c r="I35"/>
  <c r="I38"/>
  <c r="I39"/>
  <c r="I40"/>
  <c r="I41"/>
  <c r="I43"/>
  <c r="I44"/>
  <c r="I45"/>
  <c r="I46"/>
  <c r="I48"/>
  <c r="I49"/>
  <c r="I50"/>
  <c r="I51"/>
  <c r="I54"/>
  <c r="I55"/>
  <c r="I57"/>
  <c r="I59"/>
  <c r="I60"/>
  <c r="I61"/>
  <c r="I62"/>
  <c r="I75"/>
  <c r="I78"/>
  <c r="I79"/>
  <c r="I80"/>
  <c r="I81"/>
  <c r="I101"/>
  <c r="I102"/>
  <c r="I103"/>
  <c r="I104"/>
  <c r="I107"/>
  <c r="I108"/>
  <c r="I109"/>
  <c r="I110"/>
  <c r="I113"/>
  <c r="I114"/>
  <c r="I115"/>
  <c r="I116"/>
  <c r="I119"/>
  <c r="I120"/>
  <c r="I121"/>
  <c r="I122"/>
  <c r="I124"/>
  <c r="I125"/>
  <c r="I126"/>
  <c r="I127"/>
  <c r="E112"/>
  <c r="F112"/>
  <c r="G112"/>
  <c r="G111" s="1"/>
  <c r="D112"/>
  <c r="D111" s="1"/>
  <c r="E111"/>
  <c r="E106"/>
  <c r="E105" s="1"/>
  <c r="F106"/>
  <c r="G106"/>
  <c r="G105" s="1"/>
  <c r="H106"/>
  <c r="E100"/>
  <c r="E99" s="1"/>
  <c r="F100"/>
  <c r="F99" s="1"/>
  <c r="G100"/>
  <c r="G99" s="1"/>
  <c r="D100"/>
  <c r="D99" s="1"/>
  <c r="E77"/>
  <c r="E76" s="1"/>
  <c r="F77"/>
  <c r="F76" s="1"/>
  <c r="G76"/>
  <c r="H77"/>
  <c r="H76" s="1"/>
  <c r="D77"/>
  <c r="D76" s="1"/>
  <c r="E74"/>
  <c r="G12"/>
  <c r="H74"/>
  <c r="F58"/>
  <c r="G58"/>
  <c r="H58"/>
  <c r="E53"/>
  <c r="E52" s="1"/>
  <c r="F53"/>
  <c r="G53"/>
  <c r="G52" s="1"/>
  <c r="H53"/>
  <c r="H52" s="1"/>
  <c r="F47"/>
  <c r="D47"/>
  <c r="E42"/>
  <c r="F42"/>
  <c r="G42"/>
  <c r="H42"/>
  <c r="D42"/>
  <c r="E37"/>
  <c r="F37"/>
  <c r="G37"/>
  <c r="D37"/>
  <c r="E31"/>
  <c r="E25" s="1"/>
  <c r="F31"/>
  <c r="G31"/>
  <c r="F26"/>
  <c r="G26"/>
  <c r="H26"/>
  <c r="E15"/>
  <c r="E14" s="1"/>
  <c r="F15"/>
  <c r="F14" s="1"/>
  <c r="G14"/>
  <c r="H14"/>
  <c r="D15"/>
  <c r="D14" s="1"/>
  <c r="D118"/>
  <c r="D117" s="1"/>
  <c r="D31"/>
  <c r="D26"/>
  <c r="D106"/>
  <c r="E13" i="2"/>
  <c r="F13"/>
  <c r="D13"/>
  <c r="D58" i="6"/>
  <c r="D53"/>
  <c r="D74"/>
  <c r="E26" i="2"/>
  <c r="F26"/>
  <c r="D26"/>
  <c r="D39"/>
  <c r="I39" s="1"/>
  <c r="E20"/>
  <c r="E28"/>
  <c r="F28"/>
  <c r="D37"/>
  <c r="I37" s="1"/>
  <c r="D35"/>
  <c r="I35" s="1"/>
  <c r="D28"/>
  <c r="D20"/>
  <c r="E16"/>
  <c r="D16"/>
  <c r="D9" l="1"/>
  <c r="I99" i="6"/>
  <c r="F11"/>
  <c r="F9" s="1"/>
  <c r="F111"/>
  <c r="I111" s="1"/>
  <c r="E9" i="2"/>
  <c r="G11" i="6"/>
  <c r="G9" s="1"/>
  <c r="F105"/>
  <c r="H12"/>
  <c r="I12" s="1"/>
  <c r="H105"/>
  <c r="H11"/>
  <c r="F52"/>
  <c r="E36"/>
  <c r="I28" i="2"/>
  <c r="I26"/>
  <c r="F9"/>
  <c r="G25" i="6"/>
  <c r="I74"/>
  <c r="I58"/>
  <c r="I106"/>
  <c r="I42"/>
  <c r="G36"/>
  <c r="D11"/>
  <c r="D9" s="1"/>
  <c r="H25"/>
  <c r="F25"/>
  <c r="I112"/>
  <c r="I123"/>
  <c r="I76"/>
  <c r="D36"/>
  <c r="I47"/>
  <c r="I77"/>
  <c r="I31"/>
  <c r="I10" i="2"/>
  <c r="I16"/>
  <c r="I20"/>
  <c r="I13"/>
  <c r="I118" i="6"/>
  <c r="D105"/>
  <c r="D52"/>
  <c r="I53"/>
  <c r="I37"/>
  <c r="D25"/>
  <c r="I26"/>
  <c r="I14"/>
  <c r="I100"/>
  <c r="I10"/>
  <c r="I15"/>
  <c r="H36"/>
  <c r="F36"/>
  <c r="I9" i="2" l="1"/>
  <c r="H9" i="6"/>
  <c r="I9" s="1"/>
  <c r="J9" s="1"/>
  <c r="I105"/>
  <c r="I52"/>
  <c r="I117"/>
  <c r="I25"/>
  <c r="I36"/>
  <c r="I11"/>
</calcChain>
</file>

<file path=xl/sharedStrings.xml><?xml version="1.0" encoding="utf-8"?>
<sst xmlns="http://schemas.openxmlformats.org/spreadsheetml/2006/main" count="320" uniqueCount="45">
  <si>
    <t>Источники финансирования</t>
  </si>
  <si>
    <t>Центральный аппарат</t>
  </si>
  <si>
    <t>РАСХОДЫ</t>
  </si>
  <si>
    <t>НА РЕАЛИЗАЦИЮ МУНИЦИПАЛЬНОЙ ПРОГРАММЫ</t>
  </si>
  <si>
    <t>Функционирование высшего должностного лица Нагорского городского поселения</t>
  </si>
  <si>
    <t>Учреждения, осуществляющие обеспечение испонения функций органов местного самоуправления</t>
  </si>
  <si>
    <t>Управление муниципальной собственностью</t>
  </si>
  <si>
    <t>Резервный фонд администрации Нагорского городского поселения</t>
  </si>
  <si>
    <t>Создание и деятельность в муниципальных образованиях административной комиссии</t>
  </si>
  <si>
    <t>Доплата к пенсии муниципальных служащих</t>
  </si>
  <si>
    <t>Осуществление первичного воинского учета на территории, где отсутствуют военные комиссариаты</t>
  </si>
  <si>
    <t>Иные бюджетные ассигнования</t>
  </si>
  <si>
    <t xml:space="preserve">Повышение уровня подготовки лиц, замещающих муниципальные должности, и муниципальных служащих </t>
  </si>
  <si>
    <t>местный бюджет</t>
  </si>
  <si>
    <t>областной бюджет</t>
  </si>
  <si>
    <t>федеральный бюджет</t>
  </si>
  <si>
    <t>ВСЕГО</t>
  </si>
  <si>
    <t>Наименованиемуниципальной программы, отдельного мероприятия</t>
  </si>
  <si>
    <t>Статус</t>
  </si>
  <si>
    <t>Ответственный исполнитель, соисполнитель,муниципальный заказчик(муниципальный заказчик-кооординатор)</t>
  </si>
  <si>
    <t>Расходы (тыс.рублей)</t>
  </si>
  <si>
    <t>Муниципальная программа</t>
  </si>
  <si>
    <t>Направление</t>
  </si>
  <si>
    <t>Своевременные выплаты  персоналу в целях обеспечения выполнения возложенных на них функций</t>
  </si>
  <si>
    <t>Социальное обеспечение и иные выплаты, предусмотренные действующим законодательством</t>
  </si>
  <si>
    <t>Закупки товаров, работ и услуг для муниципальных нужд</t>
  </si>
  <si>
    <t>Мероприятие</t>
  </si>
  <si>
    <t>Администрация Нагорского городского поселения</t>
  </si>
  <si>
    <t>ЗА СЧЕТ СРЕДСТВ  БЮДЖЕТА ПОСЕЛЕНИЯ</t>
  </si>
  <si>
    <t xml:space="preserve">ИТОГО </t>
  </si>
  <si>
    <t>внебюджетные источники</t>
  </si>
  <si>
    <t>ЗА СЧЕТ ВСЕХ ИСТОЧНИКОВ ФИНАНСИРОВАНИЯ</t>
  </si>
  <si>
    <t>ПРОГНОЗНАЯ (СПРАВОЧНАЯ) ОЦЕНКА</t>
  </si>
  <si>
    <t>РЕСУРСНОГО ОБЕСПЕЧЕНИЯ РЕАЛИЗАЦИИ МУНИЦИПАЛЬНОЙ ПРОГРАММЫ</t>
  </si>
  <si>
    <t>Оценка расходов (тыс.рублей)</t>
  </si>
  <si>
    <t>Условно утверждаемые расходы</t>
  </si>
  <si>
    <t>Приложение №4</t>
  </si>
  <si>
    <t>Приложение №5</t>
  </si>
  <si>
    <t>УТВЕРЖДЕНО</t>
  </si>
  <si>
    <t>Обеспечение проведения выборов и референдумов</t>
  </si>
  <si>
    <t>Профессиональная подготовка, переподготовка и повышение квалификации</t>
  </si>
  <si>
    <t>«Функционирование администрации Нагорского городского поселения»</t>
  </si>
  <si>
    <t>Исполнение судебных актов по обращению взыскания на средства бюджета</t>
  </si>
  <si>
    <t>+</t>
  </si>
  <si>
    <t>постановлением администрации Нагорского городского поселения от 29.10.2021 № 138/1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</si>
</sst>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0.000"/>
  </numFmts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sz val="11"/>
      <color theme="3" tint="0.3999755851924192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0" fontId="7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4" fillId="0" borderId="1" xfId="0" applyFont="1" applyBorder="1"/>
    <xf numFmtId="49" fontId="9" fillId="0" borderId="1" xfId="0" applyNumberFormat="1" applyFont="1" applyFill="1" applyBorder="1" applyAlignment="1">
      <alignment horizontal="left" wrapText="1"/>
    </xf>
    <xf numFmtId="49" fontId="10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4" fillId="0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7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9" fontId="9" fillId="0" borderId="7" xfId="0" applyNumberFormat="1" applyFont="1" applyFill="1" applyBorder="1" applyAlignment="1">
      <alignment horizontal="left" wrapText="1"/>
    </xf>
    <xf numFmtId="49" fontId="10" fillId="0" borderId="13" xfId="0" applyNumberFormat="1" applyFont="1" applyFill="1" applyBorder="1" applyAlignment="1">
      <alignment horizontal="left" wrapText="1"/>
    </xf>
    <xf numFmtId="164" fontId="2" fillId="0" borderId="18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/>
    <xf numFmtId="49" fontId="3" fillId="0" borderId="9" xfId="0" applyNumberFormat="1" applyFont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2" fontId="9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left" wrapText="1"/>
    </xf>
    <xf numFmtId="2" fontId="4" fillId="0" borderId="0" xfId="0" applyNumberFormat="1" applyFont="1" applyAlignment="1">
      <alignment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0" fillId="0" borderId="0" xfId="0" applyNumberFormat="1" applyFont="1"/>
    <xf numFmtId="2" fontId="1" fillId="0" borderId="0" xfId="0" applyNumberFormat="1" applyFont="1"/>
    <xf numFmtId="49" fontId="9" fillId="2" borderId="7" xfId="0" applyNumberFormat="1" applyFont="1" applyFill="1" applyBorder="1" applyAlignment="1">
      <alignment horizontal="left" wrapText="1"/>
    </xf>
    <xf numFmtId="49" fontId="9" fillId="2" borderId="3" xfId="0" applyNumberFormat="1" applyFont="1" applyFill="1" applyBorder="1" applyAlignment="1">
      <alignment horizontal="left" wrapText="1"/>
    </xf>
    <xf numFmtId="2" fontId="16" fillId="0" borderId="0" xfId="0" applyNumberFormat="1" applyFont="1"/>
    <xf numFmtId="0" fontId="17" fillId="0" borderId="0" xfId="0" applyFont="1" applyAlignment="1">
      <alignment wrapText="1"/>
    </xf>
    <xf numFmtId="165" fontId="4" fillId="0" borderId="0" xfId="0" applyNumberFormat="1" applyFont="1" applyAlignment="1">
      <alignment horizontal="right" wrapText="1"/>
    </xf>
    <xf numFmtId="165" fontId="12" fillId="0" borderId="0" xfId="0" applyNumberFormat="1" applyFont="1"/>
    <xf numFmtId="0" fontId="10" fillId="0" borderId="0" xfId="0" applyFont="1" applyAlignment="1">
      <alignment wrapText="1"/>
    </xf>
    <xf numFmtId="2" fontId="10" fillId="0" borderId="0" xfId="0" applyNumberFormat="1" applyFont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10" fillId="0" borderId="0" xfId="0" applyNumberFormat="1" applyFont="1" applyAlignment="1">
      <alignment wrapText="1"/>
    </xf>
    <xf numFmtId="1" fontId="19" fillId="0" borderId="2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2" fontId="10" fillId="2" borderId="1" xfId="0" applyNumberFormat="1" applyFont="1" applyFill="1" applyBorder="1" applyAlignment="1">
      <alignment horizontal="center" wrapText="1"/>
    </xf>
    <xf numFmtId="2" fontId="19" fillId="0" borderId="7" xfId="0" applyNumberFormat="1" applyFont="1" applyBorder="1" applyAlignment="1">
      <alignment horizontal="center" wrapText="1"/>
    </xf>
    <xf numFmtId="2" fontId="19" fillId="0" borderId="1" xfId="0" applyNumberFormat="1" applyFont="1" applyBorder="1" applyAlignment="1">
      <alignment horizontal="center" wrapText="1"/>
    </xf>
    <xf numFmtId="2" fontId="19" fillId="0" borderId="13" xfId="0" applyNumberFormat="1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center" wrapText="1"/>
    </xf>
    <xf numFmtId="2" fontId="20" fillId="0" borderId="13" xfId="0" applyNumberFormat="1" applyFont="1" applyBorder="1" applyAlignment="1">
      <alignment horizontal="center" wrapText="1"/>
    </xf>
    <xf numFmtId="2" fontId="19" fillId="0" borderId="4" xfId="0" applyNumberFormat="1" applyFont="1" applyBorder="1" applyAlignment="1">
      <alignment horizontal="center" wrapText="1"/>
    </xf>
    <xf numFmtId="2" fontId="20" fillId="0" borderId="7" xfId="0" applyNumberFormat="1" applyFont="1" applyBorder="1" applyAlignment="1">
      <alignment horizontal="center" wrapText="1"/>
    </xf>
    <xf numFmtId="2" fontId="19" fillId="2" borderId="7" xfId="0" applyNumberFormat="1" applyFont="1" applyFill="1" applyBorder="1" applyAlignment="1">
      <alignment horizontal="center" wrapText="1"/>
    </xf>
    <xf numFmtId="2" fontId="20" fillId="2" borderId="13" xfId="0" applyNumberFormat="1" applyFont="1" applyFill="1" applyBorder="1" applyAlignment="1">
      <alignment horizontal="center" wrapText="1"/>
    </xf>
    <xf numFmtId="2" fontId="20" fillId="0" borderId="1" xfId="0" applyNumberFormat="1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wrapText="1"/>
    </xf>
    <xf numFmtId="165" fontId="3" fillId="0" borderId="10" xfId="0" applyNumberFormat="1" applyFont="1" applyBorder="1" applyAlignment="1">
      <alignment horizontal="center" wrapText="1"/>
    </xf>
    <xf numFmtId="165" fontId="3" fillId="0" borderId="14" xfId="0" applyNumberFormat="1" applyFont="1" applyBorder="1" applyAlignment="1">
      <alignment horizontal="center" wrapText="1"/>
    </xf>
    <xf numFmtId="165" fontId="3" fillId="0" borderId="20" xfId="0" applyNumberFormat="1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2" fontId="9" fillId="3" borderId="1" xfId="0" applyNumberFormat="1" applyFont="1" applyFill="1" applyBorder="1" applyAlignment="1">
      <alignment horizontal="center" wrapText="1"/>
    </xf>
    <xf numFmtId="2" fontId="18" fillId="3" borderId="1" xfId="0" applyNumberFormat="1" applyFont="1" applyFill="1" applyBorder="1" applyAlignment="1">
      <alignment horizontal="center" wrapText="1"/>
    </xf>
    <xf numFmtId="2" fontId="10" fillId="3" borderId="1" xfId="0" applyNumberFormat="1" applyFont="1" applyFill="1" applyBorder="1" applyAlignment="1">
      <alignment horizontal="center" wrapText="1"/>
    </xf>
    <xf numFmtId="165" fontId="1" fillId="0" borderId="0" xfId="0" applyNumberFormat="1" applyFont="1" applyAlignment="1">
      <alignment horizontal="center" vertical="center"/>
    </xf>
    <xf numFmtId="2" fontId="19" fillId="3" borderId="7" xfId="0" applyNumberFormat="1" applyFont="1" applyFill="1" applyBorder="1" applyAlignment="1">
      <alignment horizontal="center" wrapText="1"/>
    </xf>
    <xf numFmtId="2" fontId="19" fillId="3" borderId="13" xfId="0" applyNumberFormat="1" applyFont="1" applyFill="1" applyBorder="1" applyAlignment="1">
      <alignment horizontal="center" wrapText="1"/>
    </xf>
    <xf numFmtId="2" fontId="20" fillId="3" borderId="1" xfId="0" applyNumberFormat="1" applyFont="1" applyFill="1" applyBorder="1" applyAlignment="1">
      <alignment horizontal="center" wrapText="1"/>
    </xf>
    <xf numFmtId="2" fontId="20" fillId="3" borderId="13" xfId="0" applyNumberFormat="1" applyFont="1" applyFill="1" applyBorder="1" applyAlignment="1">
      <alignment horizontal="center" wrapText="1"/>
    </xf>
    <xf numFmtId="2" fontId="19" fillId="3" borderId="4" xfId="0" applyNumberFormat="1" applyFont="1" applyFill="1" applyBorder="1" applyAlignment="1">
      <alignment horizontal="center" wrapText="1"/>
    </xf>
    <xf numFmtId="2" fontId="20" fillId="3" borderId="7" xfId="0" applyNumberFormat="1" applyFont="1" applyFill="1" applyBorder="1" applyAlignment="1">
      <alignment horizontal="center" wrapText="1"/>
    </xf>
    <xf numFmtId="2" fontId="20" fillId="3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 wrapText="1"/>
    </xf>
    <xf numFmtId="2" fontId="18" fillId="2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center" wrapText="1"/>
    </xf>
    <xf numFmtId="2" fontId="19" fillId="2" borderId="13" xfId="0" applyNumberFormat="1" applyFont="1" applyFill="1" applyBorder="1" applyAlignment="1">
      <alignment horizontal="center" wrapText="1"/>
    </xf>
    <xf numFmtId="2" fontId="20" fillId="2" borderId="1" xfId="0" applyNumberFormat="1" applyFont="1" applyFill="1" applyBorder="1" applyAlignment="1">
      <alignment horizontal="center" wrapText="1"/>
    </xf>
    <xf numFmtId="2" fontId="19" fillId="2" borderId="4" xfId="0" applyNumberFormat="1" applyFont="1" applyFill="1" applyBorder="1" applyAlignment="1">
      <alignment horizontal="center" wrapText="1"/>
    </xf>
    <xf numFmtId="2" fontId="20" fillId="2" borderId="7" xfId="0" applyNumberFormat="1" applyFont="1" applyFill="1" applyBorder="1" applyAlignment="1">
      <alignment horizontal="center" wrapText="1"/>
    </xf>
    <xf numFmtId="2" fontId="20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18" fillId="2" borderId="1" xfId="0" applyNumberFormat="1" applyFont="1" applyFill="1" applyBorder="1" applyAlignment="1">
      <alignment horizontal="center" wrapText="1"/>
    </xf>
    <xf numFmtId="165" fontId="10" fillId="2" borderId="1" xfId="0" applyNumberFormat="1" applyFont="1" applyFill="1" applyBorder="1" applyAlignment="1">
      <alignment horizontal="center" wrapText="1"/>
    </xf>
    <xf numFmtId="165" fontId="3" fillId="2" borderId="7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wrapText="1"/>
    </xf>
    <xf numFmtId="165" fontId="3" fillId="2" borderId="13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165" fontId="2" fillId="2" borderId="13" xfId="0" applyNumberFormat="1" applyFont="1" applyFill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wrapText="1"/>
    </xf>
    <xf numFmtId="165" fontId="2" fillId="2" borderId="7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/>
    </xf>
    <xf numFmtId="49" fontId="2" fillId="0" borderId="11" xfId="0" applyNumberFormat="1" applyFont="1" applyBorder="1" applyAlignment="1">
      <alignment horizontal="left" vertical="center" wrapText="1"/>
    </xf>
    <xf numFmtId="165" fontId="9" fillId="3" borderId="1" xfId="0" applyNumberFormat="1" applyFont="1" applyFill="1" applyBorder="1" applyAlignment="1">
      <alignment horizontal="center" wrapText="1"/>
    </xf>
    <xf numFmtId="166" fontId="9" fillId="2" borderId="1" xfId="0" applyNumberFormat="1" applyFont="1" applyFill="1" applyBorder="1" applyAlignment="1">
      <alignment horizontal="center" wrapText="1"/>
    </xf>
    <xf numFmtId="166" fontId="18" fillId="2" borderId="1" xfId="0" applyNumberFormat="1" applyFont="1" applyFill="1" applyBorder="1" applyAlignment="1">
      <alignment horizontal="center" wrapText="1"/>
    </xf>
    <xf numFmtId="166" fontId="10" fillId="2" borderId="1" xfId="0" applyNumberFormat="1" applyFont="1" applyFill="1" applyBorder="1" applyAlignment="1">
      <alignment horizontal="center" wrapText="1"/>
    </xf>
    <xf numFmtId="166" fontId="19" fillId="2" borderId="7" xfId="0" applyNumberFormat="1" applyFont="1" applyFill="1" applyBorder="1" applyAlignment="1">
      <alignment horizontal="center" wrapText="1"/>
    </xf>
    <xf numFmtId="166" fontId="19" fillId="2" borderId="1" xfId="0" applyNumberFormat="1" applyFont="1" applyFill="1" applyBorder="1" applyAlignment="1">
      <alignment horizontal="center" wrapText="1"/>
    </xf>
    <xf numFmtId="166" fontId="19" fillId="2" borderId="4" xfId="0" applyNumberFormat="1" applyFont="1" applyFill="1" applyBorder="1" applyAlignment="1">
      <alignment horizontal="center" wrapText="1"/>
    </xf>
    <xf numFmtId="166" fontId="20" fillId="2" borderId="7" xfId="0" applyNumberFormat="1" applyFont="1" applyFill="1" applyBorder="1" applyAlignment="1">
      <alignment horizontal="center" wrapText="1"/>
    </xf>
    <xf numFmtId="166" fontId="20" fillId="2" borderId="1" xfId="0" applyNumberFormat="1" applyFont="1" applyFill="1" applyBorder="1" applyAlignment="1">
      <alignment horizontal="center" wrapText="1"/>
    </xf>
    <xf numFmtId="166" fontId="20" fillId="2" borderId="13" xfId="0" applyNumberFormat="1" applyFont="1" applyFill="1" applyBorder="1" applyAlignment="1">
      <alignment horizontal="center" wrapText="1"/>
    </xf>
    <xf numFmtId="2" fontId="19" fillId="3" borderId="1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5" fontId="2" fillId="2" borderId="2" xfId="0" applyNumberFormat="1" applyFont="1" applyFill="1" applyBorder="1" applyAlignment="1">
      <alignment horizontal="center" wrapText="1"/>
    </xf>
    <xf numFmtId="2" fontId="20" fillId="2" borderId="2" xfId="0" applyNumberFormat="1" applyFont="1" applyFill="1" applyBorder="1" applyAlignment="1">
      <alignment horizontal="center" wrapText="1"/>
    </xf>
    <xf numFmtId="2" fontId="20" fillId="3" borderId="2" xfId="0" applyNumberFormat="1" applyFont="1" applyFill="1" applyBorder="1" applyAlignment="1">
      <alignment horizontal="center" wrapText="1"/>
    </xf>
    <xf numFmtId="2" fontId="20" fillId="0" borderId="2" xfId="0" applyNumberFormat="1" applyFont="1" applyBorder="1" applyAlignment="1">
      <alignment horizontal="center" wrapText="1"/>
    </xf>
    <xf numFmtId="165" fontId="3" fillId="0" borderId="19" xfId="0" applyNumberFormat="1" applyFont="1" applyBorder="1" applyAlignment="1">
      <alignment horizontal="center" wrapText="1"/>
    </xf>
    <xf numFmtId="165" fontId="3" fillId="0" borderId="2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165" fontId="2" fillId="2" borderId="3" xfId="0" applyNumberFormat="1" applyFont="1" applyFill="1" applyBorder="1" applyAlignment="1">
      <alignment horizontal="center" wrapText="1"/>
    </xf>
    <xf numFmtId="2" fontId="20" fillId="2" borderId="3" xfId="0" applyNumberFormat="1" applyFont="1" applyFill="1" applyBorder="1" applyAlignment="1">
      <alignment horizontal="center" wrapText="1"/>
    </xf>
    <xf numFmtId="2" fontId="20" fillId="3" borderId="3" xfId="0" applyNumberFormat="1" applyFont="1" applyFill="1" applyBorder="1" applyAlignment="1">
      <alignment horizontal="center" wrapText="1"/>
    </xf>
    <xf numFmtId="2" fontId="20" fillId="0" borderId="3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left" vertical="center" wrapText="1"/>
    </xf>
    <xf numFmtId="49" fontId="3" fillId="0" borderId="23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wrapText="1"/>
    </xf>
    <xf numFmtId="165" fontId="3" fillId="2" borderId="23" xfId="0" applyNumberFormat="1" applyFont="1" applyFill="1" applyBorder="1" applyAlignment="1">
      <alignment horizontal="center" wrapText="1"/>
    </xf>
    <xf numFmtId="2" fontId="19" fillId="2" borderId="23" xfId="0" applyNumberFormat="1" applyFont="1" applyFill="1" applyBorder="1" applyAlignment="1">
      <alignment horizontal="center" wrapText="1"/>
    </xf>
    <xf numFmtId="2" fontId="19" fillId="3" borderId="23" xfId="0" applyNumberFormat="1" applyFont="1" applyFill="1" applyBorder="1" applyAlignment="1">
      <alignment horizontal="center" wrapText="1"/>
    </xf>
    <xf numFmtId="2" fontId="19" fillId="0" borderId="23" xfId="0" applyNumberFormat="1" applyFont="1" applyBorder="1" applyAlignment="1">
      <alignment horizontal="center" wrapText="1"/>
    </xf>
    <xf numFmtId="165" fontId="3" fillId="0" borderId="2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2" fontId="4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left" wrapText="1"/>
    </xf>
    <xf numFmtId="2" fontId="10" fillId="0" borderId="0" xfId="0" applyNumberFormat="1" applyFont="1" applyAlignment="1">
      <alignment horizontal="left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L43"/>
  <sheetViews>
    <sheetView topLeftCell="B3" zoomScale="80" zoomScaleNormal="80" workbookViewId="0">
      <selection activeCell="F3" sqref="F3:I3"/>
    </sheetView>
  </sheetViews>
  <sheetFormatPr defaultRowHeight="14.4"/>
  <cols>
    <col min="1" max="1" width="17.88671875" style="1" customWidth="1"/>
    <col min="2" max="2" width="40.44140625" style="1" customWidth="1"/>
    <col min="3" max="3" width="33.5546875" style="1" customWidth="1"/>
    <col min="4" max="4" width="13.33203125" style="60" customWidth="1"/>
    <col min="5" max="5" width="14.33203125" style="66" customWidth="1"/>
    <col min="6" max="6" width="15.33203125" style="57" customWidth="1"/>
    <col min="7" max="8" width="15.33203125" style="1" customWidth="1"/>
    <col min="9" max="9" width="13.44140625" style="1" customWidth="1"/>
    <col min="10" max="10" width="0" hidden="1" customWidth="1"/>
    <col min="11" max="11" width="9.109375" style="42"/>
    <col min="12" max="12" width="13.88671875" customWidth="1"/>
  </cols>
  <sheetData>
    <row r="1" spans="1:12">
      <c r="E1" s="154" t="s">
        <v>36</v>
      </c>
      <c r="F1" s="154"/>
      <c r="G1" s="154"/>
      <c r="H1" s="154"/>
      <c r="I1" s="154"/>
    </row>
    <row r="2" spans="1:12">
      <c r="E2" s="61"/>
      <c r="F2" s="157" t="s">
        <v>38</v>
      </c>
      <c r="G2" s="157"/>
      <c r="H2" s="157"/>
      <c r="I2" s="157"/>
    </row>
    <row r="3" spans="1:12" ht="35.25" customHeight="1">
      <c r="E3" s="61"/>
      <c r="F3" s="158" t="s">
        <v>44</v>
      </c>
      <c r="G3" s="158"/>
      <c r="H3" s="158"/>
      <c r="I3" s="158"/>
    </row>
    <row r="4" spans="1:12" ht="21" customHeight="1">
      <c r="B4" s="155" t="s">
        <v>2</v>
      </c>
      <c r="C4" s="155"/>
      <c r="D4" s="155"/>
      <c r="E4" s="155"/>
      <c r="F4" s="155"/>
      <c r="G4" s="24"/>
      <c r="H4" s="24"/>
    </row>
    <row r="5" spans="1:12" ht="21.75" customHeight="1">
      <c r="B5" s="155" t="s">
        <v>3</v>
      </c>
      <c r="C5" s="155"/>
      <c r="D5" s="155"/>
      <c r="E5" s="155"/>
      <c r="F5" s="155"/>
      <c r="G5" s="24"/>
      <c r="H5" s="24"/>
    </row>
    <row r="6" spans="1:12" ht="20.25" customHeight="1">
      <c r="B6" s="156" t="s">
        <v>28</v>
      </c>
      <c r="C6" s="156"/>
      <c r="D6" s="156"/>
      <c r="E6" s="156"/>
      <c r="F6" s="156"/>
      <c r="G6" s="25"/>
      <c r="H6" s="25"/>
    </row>
    <row r="7" spans="1:12" ht="25.5" customHeight="1">
      <c r="A7" s="152" t="s">
        <v>18</v>
      </c>
      <c r="B7" s="153" t="s">
        <v>17</v>
      </c>
      <c r="C7" s="152" t="s">
        <v>19</v>
      </c>
      <c r="D7" s="152" t="s">
        <v>20</v>
      </c>
      <c r="E7" s="152"/>
      <c r="F7" s="152"/>
      <c r="G7" s="152"/>
      <c r="H7" s="152"/>
      <c r="I7" s="152"/>
    </row>
    <row r="8" spans="1:12" s="2" customFormat="1" ht="46.5" customHeight="1">
      <c r="A8" s="152"/>
      <c r="B8" s="153"/>
      <c r="C8" s="152"/>
      <c r="D8" s="82">
        <v>2019</v>
      </c>
      <c r="E8" s="63">
        <v>2020</v>
      </c>
      <c r="F8" s="62">
        <v>2021</v>
      </c>
      <c r="G8" s="62">
        <v>2022</v>
      </c>
      <c r="H8" s="63">
        <v>2023</v>
      </c>
      <c r="I8" s="68" t="s">
        <v>29</v>
      </c>
      <c r="K8" s="43"/>
    </row>
    <row r="9" spans="1:12" s="2" customFormat="1" ht="27.6">
      <c r="A9" s="9" t="s">
        <v>21</v>
      </c>
      <c r="B9" s="6" t="s">
        <v>41</v>
      </c>
      <c r="C9" s="11" t="s">
        <v>16</v>
      </c>
      <c r="D9" s="109">
        <f>D10+D13+D16+D20+D28+D35+D37+D39+D41+D26+D32</f>
        <v>5395.0367699999997</v>
      </c>
      <c r="E9" s="122">
        <f>E10+E13+E16+E20+E28+E35+E37+E39+E41+E26+E30+E32+E23</f>
        <v>5676.1280000000006</v>
      </c>
      <c r="F9" s="90">
        <f t="shared" ref="F9:H9" si="0">F10+F13+F16+F20+F28+F35+F37+F39+F41+F26+F30+F32</f>
        <v>6350.9000000000005</v>
      </c>
      <c r="G9" s="101">
        <f>G10+G13+G16+G20+G26+G28+G30+G32+G35+G39+G41</f>
        <v>5850.1</v>
      </c>
      <c r="H9" s="45">
        <f t="shared" si="0"/>
        <v>5866.8000000000011</v>
      </c>
      <c r="I9" s="87">
        <f>I10+I13+I16+I20+I28+I35+I37+I39+I41+I26+I30+I32+I23</f>
        <v>29138.964770000006</v>
      </c>
      <c r="K9" s="43"/>
      <c r="L9" s="93"/>
    </row>
    <row r="10" spans="1:12" s="8" customFormat="1" ht="43.2">
      <c r="A10" s="7" t="s">
        <v>22</v>
      </c>
      <c r="B10" s="12" t="s">
        <v>4</v>
      </c>
      <c r="C10" s="13" t="s">
        <v>27</v>
      </c>
      <c r="D10" s="110">
        <f>D11</f>
        <v>788.6</v>
      </c>
      <c r="E10" s="102">
        <f t="shared" ref="E10:H10" si="1">E11</f>
        <v>880.2</v>
      </c>
      <c r="F10" s="91">
        <f>F11+F12</f>
        <v>890.8</v>
      </c>
      <c r="G10" s="102">
        <f t="shared" si="1"/>
        <v>923.8</v>
      </c>
      <c r="H10" s="64">
        <f t="shared" si="1"/>
        <v>923.8</v>
      </c>
      <c r="I10" s="88">
        <f t="shared" ref="I10:I43" si="2">SUM(D10:H10)</f>
        <v>4407.2000000000007</v>
      </c>
      <c r="K10" s="44"/>
    </row>
    <row r="11" spans="1:12" ht="42">
      <c r="A11" s="3" t="s">
        <v>26</v>
      </c>
      <c r="B11" s="15" t="s">
        <v>23</v>
      </c>
      <c r="C11" s="16" t="s">
        <v>27</v>
      </c>
      <c r="D11" s="111">
        <v>788.6</v>
      </c>
      <c r="E11" s="70">
        <v>880.2</v>
      </c>
      <c r="F11" s="92">
        <v>878.8</v>
      </c>
      <c r="G11" s="70">
        <v>923.8</v>
      </c>
      <c r="H11" s="65">
        <v>923.8</v>
      </c>
      <c r="I11" s="88">
        <f t="shared" si="2"/>
        <v>4395.2000000000007</v>
      </c>
    </row>
    <row r="12" spans="1:12" ht="28.2">
      <c r="A12" s="3" t="s">
        <v>26</v>
      </c>
      <c r="B12" s="15" t="s">
        <v>25</v>
      </c>
      <c r="C12" s="16" t="s">
        <v>27</v>
      </c>
      <c r="D12" s="111">
        <v>0</v>
      </c>
      <c r="E12" s="70">
        <v>0</v>
      </c>
      <c r="F12" s="92">
        <v>12</v>
      </c>
      <c r="G12" s="70">
        <v>0</v>
      </c>
      <c r="H12" s="65">
        <v>0</v>
      </c>
      <c r="I12" s="88">
        <f t="shared" si="2"/>
        <v>12</v>
      </c>
    </row>
    <row r="13" spans="1:12" s="8" customFormat="1" ht="27.75" customHeight="1">
      <c r="A13" s="7" t="s">
        <v>22</v>
      </c>
      <c r="B13" s="12" t="s">
        <v>1</v>
      </c>
      <c r="C13" s="17" t="s">
        <v>27</v>
      </c>
      <c r="D13" s="110">
        <f>D14+D15</f>
        <v>2528.1499999999996</v>
      </c>
      <c r="E13" s="102">
        <f t="shared" ref="E13:H13" si="3">E14+E15</f>
        <v>2865.1</v>
      </c>
      <c r="F13" s="91">
        <f t="shared" si="3"/>
        <v>3076.2</v>
      </c>
      <c r="G13" s="102">
        <f t="shared" si="3"/>
        <v>3022.9</v>
      </c>
      <c r="H13" s="64">
        <f t="shared" si="3"/>
        <v>3029.3</v>
      </c>
      <c r="I13" s="88">
        <f t="shared" si="2"/>
        <v>14521.650000000001</v>
      </c>
      <c r="K13" s="44"/>
    </row>
    <row r="14" spans="1:12" ht="48" customHeight="1">
      <c r="A14" s="3" t="s">
        <v>26</v>
      </c>
      <c r="B14" s="15" t="s">
        <v>23</v>
      </c>
      <c r="C14" s="16" t="s">
        <v>27</v>
      </c>
      <c r="D14" s="111">
        <v>2220.4499999999998</v>
      </c>
      <c r="E14" s="70">
        <v>2533.4</v>
      </c>
      <c r="F14" s="92">
        <v>2621</v>
      </c>
      <c r="G14" s="70">
        <v>2623</v>
      </c>
      <c r="H14" s="65">
        <v>2623</v>
      </c>
      <c r="I14" s="88">
        <f t="shared" si="2"/>
        <v>12620.85</v>
      </c>
    </row>
    <row r="15" spans="1:12" ht="28.2">
      <c r="A15" s="3" t="s">
        <v>26</v>
      </c>
      <c r="B15" s="15" t="s">
        <v>25</v>
      </c>
      <c r="C15" s="16" t="s">
        <v>27</v>
      </c>
      <c r="D15" s="111">
        <v>307.7</v>
      </c>
      <c r="E15" s="70">
        <v>331.7</v>
      </c>
      <c r="F15" s="92">
        <v>455.2</v>
      </c>
      <c r="G15" s="70">
        <v>399.9</v>
      </c>
      <c r="H15" s="65">
        <v>406.3</v>
      </c>
      <c r="I15" s="88">
        <f t="shared" si="2"/>
        <v>1900.8</v>
      </c>
      <c r="J15" s="23">
        <v>65.3</v>
      </c>
    </row>
    <row r="16" spans="1:12" s="8" customFormat="1" ht="43.2">
      <c r="A16" s="7" t="s">
        <v>22</v>
      </c>
      <c r="B16" s="12" t="s">
        <v>5</v>
      </c>
      <c r="C16" s="17" t="s">
        <v>27</v>
      </c>
      <c r="D16" s="110">
        <f>D17+D18+D19</f>
        <v>742.9</v>
      </c>
      <c r="E16" s="102">
        <f t="shared" ref="E16:H16" si="4">E17+E18+E19</f>
        <v>728.6</v>
      </c>
      <c r="F16" s="91">
        <f t="shared" si="4"/>
        <v>801</v>
      </c>
      <c r="G16" s="102">
        <f t="shared" si="4"/>
        <v>688</v>
      </c>
      <c r="H16" s="64">
        <f t="shared" si="4"/>
        <v>688</v>
      </c>
      <c r="I16" s="88">
        <f t="shared" si="2"/>
        <v>3648.5</v>
      </c>
      <c r="K16" s="44"/>
    </row>
    <row r="17" spans="1:11" ht="42">
      <c r="A17" s="3" t="s">
        <v>26</v>
      </c>
      <c r="B17" s="15" t="s">
        <v>23</v>
      </c>
      <c r="C17" s="16" t="s">
        <v>27</v>
      </c>
      <c r="D17" s="111">
        <v>567.29999999999995</v>
      </c>
      <c r="E17" s="70">
        <v>611.4</v>
      </c>
      <c r="F17" s="92">
        <v>568</v>
      </c>
      <c r="G17" s="70">
        <v>568</v>
      </c>
      <c r="H17" s="65">
        <v>568</v>
      </c>
      <c r="I17" s="88">
        <f t="shared" si="2"/>
        <v>2882.7</v>
      </c>
    </row>
    <row r="18" spans="1:11" ht="28.2">
      <c r="A18" s="3" t="s">
        <v>26</v>
      </c>
      <c r="B18" s="15" t="s">
        <v>25</v>
      </c>
      <c r="C18" s="16" t="s">
        <v>27</v>
      </c>
      <c r="D18" s="111">
        <v>174.1</v>
      </c>
      <c r="E18" s="70">
        <v>115.7</v>
      </c>
      <c r="F18" s="92">
        <v>231.5</v>
      </c>
      <c r="G18" s="70">
        <v>118.5</v>
      </c>
      <c r="H18" s="65">
        <v>118.5</v>
      </c>
      <c r="I18" s="88">
        <f t="shared" si="2"/>
        <v>758.3</v>
      </c>
    </row>
    <row r="19" spans="1:11" ht="28.2">
      <c r="A19" s="3" t="s">
        <v>26</v>
      </c>
      <c r="B19" s="18" t="s">
        <v>11</v>
      </c>
      <c r="C19" s="16" t="s">
        <v>27</v>
      </c>
      <c r="D19" s="111">
        <v>1.5</v>
      </c>
      <c r="E19" s="70">
        <v>1.5</v>
      </c>
      <c r="F19" s="92">
        <v>1.5</v>
      </c>
      <c r="G19" s="70">
        <v>1.5</v>
      </c>
      <c r="H19" s="65">
        <v>1.5</v>
      </c>
      <c r="I19" s="88">
        <f t="shared" si="2"/>
        <v>7.5</v>
      </c>
    </row>
    <row r="20" spans="1:11" s="8" customFormat="1" ht="28.8">
      <c r="A20" s="7" t="s">
        <v>22</v>
      </c>
      <c r="B20" s="12" t="s">
        <v>6</v>
      </c>
      <c r="C20" s="17" t="s">
        <v>27</v>
      </c>
      <c r="D20" s="110">
        <f>D21+D22</f>
        <v>478.08677</v>
      </c>
      <c r="E20" s="123">
        <f t="shared" ref="E20:H20" si="5">E21+E22</f>
        <v>308.50800000000004</v>
      </c>
      <c r="F20" s="91">
        <f t="shared" si="5"/>
        <v>510.70000000000005</v>
      </c>
      <c r="G20" s="102">
        <f t="shared" si="5"/>
        <v>289.60000000000002</v>
      </c>
      <c r="H20" s="64">
        <f t="shared" si="5"/>
        <v>289.60000000000002</v>
      </c>
      <c r="I20" s="88">
        <f t="shared" si="2"/>
        <v>1876.4947699999998</v>
      </c>
      <c r="K20" s="44"/>
    </row>
    <row r="21" spans="1:11" s="8" customFormat="1" ht="28.2">
      <c r="A21" s="3" t="s">
        <v>26</v>
      </c>
      <c r="B21" s="15" t="s">
        <v>25</v>
      </c>
      <c r="C21" s="16" t="s">
        <v>27</v>
      </c>
      <c r="D21" s="111">
        <v>310.18677000000002</v>
      </c>
      <c r="E21" s="124">
        <v>156.458</v>
      </c>
      <c r="F21" s="92">
        <v>279.48</v>
      </c>
      <c r="G21" s="70">
        <v>237.6</v>
      </c>
      <c r="H21" s="65">
        <v>237.6</v>
      </c>
      <c r="I21" s="88">
        <f t="shared" si="2"/>
        <v>1221.3247699999999</v>
      </c>
      <c r="J21" s="8">
        <v>25</v>
      </c>
      <c r="K21" s="44"/>
    </row>
    <row r="22" spans="1:11" s="8" customFormat="1" ht="28.2">
      <c r="A22" s="3" t="s">
        <v>26</v>
      </c>
      <c r="B22" s="18" t="s">
        <v>11</v>
      </c>
      <c r="C22" s="16" t="s">
        <v>27</v>
      </c>
      <c r="D22" s="111">
        <v>167.9</v>
      </c>
      <c r="E22" s="124">
        <v>152.05000000000001</v>
      </c>
      <c r="F22" s="92">
        <v>231.22</v>
      </c>
      <c r="G22" s="70">
        <v>52</v>
      </c>
      <c r="H22" s="65">
        <v>52</v>
      </c>
      <c r="I22" s="88">
        <f t="shared" si="2"/>
        <v>655.17000000000007</v>
      </c>
      <c r="J22" s="8">
        <v>-100</v>
      </c>
      <c r="K22" s="44" t="s">
        <v>43</v>
      </c>
    </row>
    <row r="23" spans="1:11" s="8" customFormat="1" ht="43.2">
      <c r="A23" s="7" t="s">
        <v>22</v>
      </c>
      <c r="B23" s="12" t="s">
        <v>42</v>
      </c>
      <c r="C23" s="13" t="s">
        <v>27</v>
      </c>
      <c r="D23" s="109">
        <f>D24+D25</f>
        <v>0</v>
      </c>
      <c r="E23" s="109">
        <f>E24+E25</f>
        <v>22.5</v>
      </c>
      <c r="F23" s="121">
        <f t="shared" ref="F23:H23" si="6">F24+F25</f>
        <v>0</v>
      </c>
      <c r="G23" s="109">
        <f t="shared" si="6"/>
        <v>0</v>
      </c>
      <c r="H23" s="109">
        <f t="shared" si="6"/>
        <v>0</v>
      </c>
      <c r="I23" s="109">
        <f>I24+I25</f>
        <v>22.5</v>
      </c>
      <c r="K23" s="44" t="s">
        <v>43</v>
      </c>
    </row>
    <row r="24" spans="1:11" s="8" customFormat="1" ht="28.2">
      <c r="A24" s="3" t="s">
        <v>26</v>
      </c>
      <c r="B24" s="15" t="s">
        <v>25</v>
      </c>
      <c r="C24" s="16" t="s">
        <v>27</v>
      </c>
      <c r="D24" s="111">
        <v>0</v>
      </c>
      <c r="E24" s="70">
        <v>0</v>
      </c>
      <c r="F24" s="92">
        <v>0</v>
      </c>
      <c r="G24" s="70">
        <v>0</v>
      </c>
      <c r="H24" s="65">
        <v>0</v>
      </c>
      <c r="I24" s="88">
        <f>D24+E24+F24+G24+H24</f>
        <v>0</v>
      </c>
      <c r="K24" s="44"/>
    </row>
    <row r="25" spans="1:11" s="8" customFormat="1" ht="28.2">
      <c r="A25" s="3" t="s">
        <v>26</v>
      </c>
      <c r="B25" s="18" t="s">
        <v>11</v>
      </c>
      <c r="C25" s="16" t="s">
        <v>27</v>
      </c>
      <c r="D25" s="111">
        <v>0</v>
      </c>
      <c r="E25" s="70">
        <v>22.5</v>
      </c>
      <c r="F25" s="92">
        <v>0</v>
      </c>
      <c r="G25" s="70">
        <v>0</v>
      </c>
      <c r="H25" s="65">
        <v>0</v>
      </c>
      <c r="I25" s="88">
        <f>D25+E25+F25+G25+H25</f>
        <v>22.5</v>
      </c>
      <c r="K25" s="44" t="s">
        <v>43</v>
      </c>
    </row>
    <row r="26" spans="1:11" s="8" customFormat="1" ht="28.2">
      <c r="A26" s="7" t="s">
        <v>22</v>
      </c>
      <c r="B26" s="19" t="s">
        <v>35</v>
      </c>
      <c r="C26" s="11" t="s">
        <v>27</v>
      </c>
      <c r="D26" s="109">
        <f>D27</f>
        <v>0</v>
      </c>
      <c r="E26" s="101">
        <f t="shared" ref="E26:G26" si="7">E27</f>
        <v>0</v>
      </c>
      <c r="F26" s="90">
        <f t="shared" si="7"/>
        <v>0</v>
      </c>
      <c r="G26" s="101">
        <f t="shared" si="7"/>
        <v>200</v>
      </c>
      <c r="H26" s="45">
        <f>H27</f>
        <v>450</v>
      </c>
      <c r="I26" s="88">
        <f t="shared" si="2"/>
        <v>650</v>
      </c>
      <c r="K26" s="44" t="s">
        <v>43</v>
      </c>
    </row>
    <row r="27" spans="1:11" s="8" customFormat="1" ht="28.2">
      <c r="A27" s="3" t="s">
        <v>26</v>
      </c>
      <c r="B27" s="20" t="s">
        <v>11</v>
      </c>
      <c r="C27" s="16" t="s">
        <v>27</v>
      </c>
      <c r="D27" s="111">
        <v>0</v>
      </c>
      <c r="E27" s="70">
        <v>0</v>
      </c>
      <c r="F27" s="92">
        <v>0</v>
      </c>
      <c r="G27" s="70">
        <v>200</v>
      </c>
      <c r="H27" s="70">
        <v>450</v>
      </c>
      <c r="I27" s="88">
        <f t="shared" si="2"/>
        <v>650</v>
      </c>
      <c r="K27" s="44" t="s">
        <v>43</v>
      </c>
    </row>
    <row r="28" spans="1:11" s="8" customFormat="1" ht="28.8">
      <c r="A28" s="7" t="s">
        <v>22</v>
      </c>
      <c r="B28" s="12" t="s">
        <v>7</v>
      </c>
      <c r="C28" s="17" t="s">
        <v>27</v>
      </c>
      <c r="D28" s="110">
        <f>D29</f>
        <v>0</v>
      </c>
      <c r="E28" s="102">
        <f t="shared" ref="E28:H30" si="8">E29</f>
        <v>10</v>
      </c>
      <c r="F28" s="91">
        <f t="shared" si="8"/>
        <v>20</v>
      </c>
      <c r="G28" s="102">
        <f t="shared" si="8"/>
        <v>20</v>
      </c>
      <c r="H28" s="64">
        <f t="shared" si="8"/>
        <v>20</v>
      </c>
      <c r="I28" s="88">
        <f t="shared" si="2"/>
        <v>70</v>
      </c>
      <c r="K28" s="44" t="s">
        <v>43</v>
      </c>
    </row>
    <row r="29" spans="1:11" s="8" customFormat="1" ht="28.2">
      <c r="A29" s="3" t="s">
        <v>26</v>
      </c>
      <c r="B29" s="18" t="s">
        <v>11</v>
      </c>
      <c r="C29" s="16" t="s">
        <v>27</v>
      </c>
      <c r="D29" s="111">
        <v>0</v>
      </c>
      <c r="E29" s="70">
        <v>10</v>
      </c>
      <c r="F29" s="92">
        <v>20</v>
      </c>
      <c r="G29" s="70">
        <v>20</v>
      </c>
      <c r="H29" s="65">
        <v>20</v>
      </c>
      <c r="I29" s="88">
        <f t="shared" si="2"/>
        <v>70</v>
      </c>
      <c r="K29" s="44" t="s">
        <v>43</v>
      </c>
    </row>
    <row r="30" spans="1:11" s="8" customFormat="1" ht="28.8" hidden="1">
      <c r="A30" s="7" t="s">
        <v>22</v>
      </c>
      <c r="B30" s="12" t="s">
        <v>39</v>
      </c>
      <c r="C30" s="17" t="s">
        <v>27</v>
      </c>
      <c r="D30" s="110">
        <f>D31</f>
        <v>0</v>
      </c>
      <c r="E30" s="102">
        <f t="shared" si="8"/>
        <v>0</v>
      </c>
      <c r="F30" s="91">
        <f t="shared" si="8"/>
        <v>0</v>
      </c>
      <c r="G30" s="102">
        <f t="shared" si="8"/>
        <v>0</v>
      </c>
      <c r="H30" s="64">
        <f t="shared" si="8"/>
        <v>0</v>
      </c>
      <c r="I30" s="88">
        <f t="shared" ref="I30:I34" si="9">SUM(D30:H30)</f>
        <v>0</v>
      </c>
      <c r="K30" s="44"/>
    </row>
    <row r="31" spans="1:11" s="8" customFormat="1" ht="28.2" hidden="1">
      <c r="A31" s="3" t="s">
        <v>26</v>
      </c>
      <c r="B31" s="18" t="s">
        <v>11</v>
      </c>
      <c r="C31" s="16" t="s">
        <v>27</v>
      </c>
      <c r="D31" s="111">
        <v>0</v>
      </c>
      <c r="E31" s="70">
        <v>0</v>
      </c>
      <c r="F31" s="92">
        <v>0</v>
      </c>
      <c r="G31" s="70">
        <v>0</v>
      </c>
      <c r="H31" s="65">
        <v>0</v>
      </c>
      <c r="I31" s="88">
        <f t="shared" si="9"/>
        <v>0</v>
      </c>
      <c r="K31" s="44"/>
    </row>
    <row r="32" spans="1:11" s="8" customFormat="1" ht="42">
      <c r="A32" s="7" t="s">
        <v>22</v>
      </c>
      <c r="B32" s="55" t="s">
        <v>40</v>
      </c>
      <c r="C32" s="11" t="s">
        <v>27</v>
      </c>
      <c r="D32" s="109">
        <f>D34</f>
        <v>10</v>
      </c>
      <c r="E32" s="101">
        <f>E33+E34</f>
        <v>8.52</v>
      </c>
      <c r="F32" s="90">
        <f t="shared" ref="F32:H32" si="10">F33+F34</f>
        <v>4.0999999999999996</v>
      </c>
      <c r="G32" s="101">
        <f t="shared" si="10"/>
        <v>0</v>
      </c>
      <c r="H32" s="45">
        <f t="shared" si="10"/>
        <v>0</v>
      </c>
      <c r="I32" s="88">
        <f t="shared" si="9"/>
        <v>22.619999999999997</v>
      </c>
      <c r="K32" s="44" t="s">
        <v>43</v>
      </c>
    </row>
    <row r="33" spans="1:11" s="8" customFormat="1" ht="48" hidden="1" customHeight="1">
      <c r="A33" s="3" t="s">
        <v>26</v>
      </c>
      <c r="B33" s="15" t="s">
        <v>23</v>
      </c>
      <c r="C33" s="16" t="s">
        <v>27</v>
      </c>
      <c r="D33" s="111">
        <v>0</v>
      </c>
      <c r="E33" s="70">
        <v>0</v>
      </c>
      <c r="F33" s="92">
        <v>0</v>
      </c>
      <c r="G33" s="70">
        <v>0</v>
      </c>
      <c r="H33" s="65">
        <v>0</v>
      </c>
      <c r="I33" s="88">
        <f t="shared" si="9"/>
        <v>0</v>
      </c>
      <c r="K33" s="44"/>
    </row>
    <row r="34" spans="1:11" s="8" customFormat="1" ht="48" customHeight="1">
      <c r="A34" s="3" t="s">
        <v>26</v>
      </c>
      <c r="B34" s="15" t="s">
        <v>25</v>
      </c>
      <c r="C34" s="16" t="s">
        <v>27</v>
      </c>
      <c r="D34" s="111">
        <v>10</v>
      </c>
      <c r="E34" s="70">
        <v>8.52</v>
      </c>
      <c r="F34" s="92">
        <v>4.0999999999999996</v>
      </c>
      <c r="G34" s="70">
        <v>0</v>
      </c>
      <c r="H34" s="65">
        <v>0</v>
      </c>
      <c r="I34" s="88">
        <f t="shared" si="9"/>
        <v>22.619999999999997</v>
      </c>
      <c r="K34" s="44" t="s">
        <v>43</v>
      </c>
    </row>
    <row r="35" spans="1:11" s="8" customFormat="1" ht="28.8">
      <c r="A35" s="7" t="s">
        <v>22</v>
      </c>
      <c r="B35" s="12" t="s">
        <v>9</v>
      </c>
      <c r="C35" s="16" t="s">
        <v>27</v>
      </c>
      <c r="D35" s="110">
        <f>D36</f>
        <v>605.6</v>
      </c>
      <c r="E35" s="102">
        <f>E36</f>
        <v>588.9</v>
      </c>
      <c r="F35" s="91">
        <f t="shared" ref="F35:H35" si="11">F36</f>
        <v>786.8</v>
      </c>
      <c r="G35" s="102">
        <f t="shared" si="11"/>
        <v>441.8</v>
      </c>
      <c r="H35" s="102">
        <f t="shared" si="11"/>
        <v>191.8</v>
      </c>
      <c r="I35" s="88">
        <f t="shared" si="2"/>
        <v>2614.9</v>
      </c>
      <c r="K35" s="44" t="s">
        <v>43</v>
      </c>
    </row>
    <row r="36" spans="1:11" s="8" customFormat="1" ht="42">
      <c r="A36" s="3" t="s">
        <v>26</v>
      </c>
      <c r="B36" s="1" t="s">
        <v>24</v>
      </c>
      <c r="C36" s="16" t="s">
        <v>27</v>
      </c>
      <c r="D36" s="111">
        <v>605.6</v>
      </c>
      <c r="E36" s="70">
        <v>588.9</v>
      </c>
      <c r="F36" s="92">
        <v>786.8</v>
      </c>
      <c r="G36" s="70">
        <v>441.8</v>
      </c>
      <c r="H36" s="65">
        <v>191.8</v>
      </c>
      <c r="I36" s="88">
        <f t="shared" si="2"/>
        <v>2614.9</v>
      </c>
      <c r="K36" s="44" t="s">
        <v>43</v>
      </c>
    </row>
    <row r="37" spans="1:11" s="8" customFormat="1" ht="30" hidden="1" customHeight="1">
      <c r="A37" s="7" t="s">
        <v>22</v>
      </c>
      <c r="B37" s="21" t="s">
        <v>12</v>
      </c>
      <c r="C37" s="16" t="s">
        <v>27</v>
      </c>
      <c r="D37" s="110">
        <f>D38</f>
        <v>0</v>
      </c>
      <c r="E37" s="102">
        <f t="shared" ref="E37:H37" si="12">E38</f>
        <v>0</v>
      </c>
      <c r="F37" s="91">
        <f t="shared" si="12"/>
        <v>0</v>
      </c>
      <c r="G37" s="102">
        <f t="shared" si="12"/>
        <v>0</v>
      </c>
      <c r="H37" s="64">
        <f t="shared" si="12"/>
        <v>0</v>
      </c>
      <c r="I37" s="88">
        <f t="shared" si="2"/>
        <v>0</v>
      </c>
      <c r="K37" s="44"/>
    </row>
    <row r="38" spans="1:11" s="8" customFormat="1" ht="30" hidden="1" customHeight="1">
      <c r="A38" s="3" t="s">
        <v>26</v>
      </c>
      <c r="B38" s="15" t="s">
        <v>25</v>
      </c>
      <c r="C38" s="16" t="s">
        <v>27</v>
      </c>
      <c r="D38" s="111">
        <v>0</v>
      </c>
      <c r="E38" s="70">
        <v>0</v>
      </c>
      <c r="F38" s="92">
        <v>0</v>
      </c>
      <c r="G38" s="70">
        <v>0</v>
      </c>
      <c r="H38" s="65">
        <v>0</v>
      </c>
      <c r="I38" s="88">
        <f t="shared" si="2"/>
        <v>0</v>
      </c>
      <c r="K38" s="44"/>
    </row>
    <row r="39" spans="1:11" s="8" customFormat="1" ht="43.2">
      <c r="A39" s="7" t="s">
        <v>22</v>
      </c>
      <c r="B39" s="12" t="s">
        <v>8</v>
      </c>
      <c r="C39" s="16" t="s">
        <v>27</v>
      </c>
      <c r="D39" s="110">
        <f>D40</f>
        <v>0.7</v>
      </c>
      <c r="E39" s="102">
        <f t="shared" ref="E39:J39" si="13">E40</f>
        <v>1.1000000000000001</v>
      </c>
      <c r="F39" s="91">
        <f t="shared" si="13"/>
        <v>0.8</v>
      </c>
      <c r="G39" s="102">
        <f t="shared" si="13"/>
        <v>0.8</v>
      </c>
      <c r="H39" s="64">
        <f>H40</f>
        <v>0.8</v>
      </c>
      <c r="I39" s="88">
        <f t="shared" si="2"/>
        <v>4.2</v>
      </c>
      <c r="J39" s="14">
        <f t="shared" si="13"/>
        <v>0</v>
      </c>
      <c r="K39" s="44" t="s">
        <v>43</v>
      </c>
    </row>
    <row r="40" spans="1:11" s="8" customFormat="1" ht="28.2">
      <c r="A40" s="3" t="s">
        <v>26</v>
      </c>
      <c r="B40" s="15" t="s">
        <v>25</v>
      </c>
      <c r="C40" s="16" t="s">
        <v>27</v>
      </c>
      <c r="D40" s="111">
        <v>0.7</v>
      </c>
      <c r="E40" s="70">
        <v>1.1000000000000001</v>
      </c>
      <c r="F40" s="92">
        <v>0.8</v>
      </c>
      <c r="G40" s="70">
        <v>0.8</v>
      </c>
      <c r="H40" s="65">
        <v>0.8</v>
      </c>
      <c r="I40" s="88">
        <f t="shared" si="2"/>
        <v>4.2</v>
      </c>
      <c r="K40" s="44" t="s">
        <v>43</v>
      </c>
    </row>
    <row r="41" spans="1:11" s="8" customFormat="1" ht="43.2">
      <c r="A41" s="7" t="s">
        <v>22</v>
      </c>
      <c r="B41" s="12" t="s">
        <v>10</v>
      </c>
      <c r="C41" s="16" t="s">
        <v>27</v>
      </c>
      <c r="D41" s="110">
        <f t="shared" ref="D41:I41" si="14">D42+D43</f>
        <v>241</v>
      </c>
      <c r="E41" s="102">
        <f t="shared" si="14"/>
        <v>262.7</v>
      </c>
      <c r="F41" s="91">
        <f t="shared" si="14"/>
        <v>260.5</v>
      </c>
      <c r="G41" s="102">
        <f t="shared" si="14"/>
        <v>263.2</v>
      </c>
      <c r="H41" s="64">
        <f t="shared" si="14"/>
        <v>273.5</v>
      </c>
      <c r="I41" s="89">
        <f t="shared" si="14"/>
        <v>1300.9000000000001</v>
      </c>
      <c r="K41" s="44" t="s">
        <v>43</v>
      </c>
    </row>
    <row r="42" spans="1:11" s="8" customFormat="1" ht="42">
      <c r="A42" s="3" t="s">
        <v>26</v>
      </c>
      <c r="B42" s="15" t="s">
        <v>23</v>
      </c>
      <c r="C42" s="16" t="s">
        <v>27</v>
      </c>
      <c r="D42" s="111">
        <v>241</v>
      </c>
      <c r="E42" s="70">
        <v>262.7</v>
      </c>
      <c r="F42" s="92">
        <v>260.5</v>
      </c>
      <c r="G42" s="70">
        <v>263.2</v>
      </c>
      <c r="H42" s="65">
        <v>273.5</v>
      </c>
      <c r="I42" s="88">
        <f t="shared" si="2"/>
        <v>1300.9000000000001</v>
      </c>
      <c r="K42" s="44" t="s">
        <v>43</v>
      </c>
    </row>
    <row r="43" spans="1:11" s="8" customFormat="1" ht="28.2">
      <c r="A43" s="3" t="s">
        <v>26</v>
      </c>
      <c r="B43" s="15" t="s">
        <v>25</v>
      </c>
      <c r="C43" s="16" t="s">
        <v>27</v>
      </c>
      <c r="D43" s="111">
        <v>0</v>
      </c>
      <c r="E43" s="70">
        <v>0</v>
      </c>
      <c r="F43" s="92">
        <v>0</v>
      </c>
      <c r="G43" s="70">
        <v>0</v>
      </c>
      <c r="H43" s="65">
        <v>0</v>
      </c>
      <c r="I43" s="88">
        <f t="shared" si="2"/>
        <v>0</v>
      </c>
      <c r="K43" s="44"/>
    </row>
  </sheetData>
  <mergeCells count="10">
    <mergeCell ref="C7:C8"/>
    <mergeCell ref="D7:I7"/>
    <mergeCell ref="A7:A8"/>
    <mergeCell ref="B7:B8"/>
    <mergeCell ref="E1:I1"/>
    <mergeCell ref="B4:F4"/>
    <mergeCell ref="B5:F5"/>
    <mergeCell ref="B6:F6"/>
    <mergeCell ref="F2:I2"/>
    <mergeCell ref="F3:I3"/>
  </mergeCells>
  <pageMargins left="0.70866141732283472" right="0.70866141732283472" top="0.74803149606299213" bottom="0.74803149606299213" header="0.31496062992125984" footer="0.31496062992125984"/>
  <pageSetup paperSize="9" scale="73" fitToHeight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L215"/>
  <sheetViews>
    <sheetView tabSelected="1" zoomScale="69" zoomScaleNormal="69" workbookViewId="0">
      <selection activeCell="M8" sqref="M8"/>
    </sheetView>
  </sheetViews>
  <sheetFormatPr defaultRowHeight="14.4"/>
  <cols>
    <col min="1" max="1" width="19.6640625" style="40" customWidth="1"/>
    <col min="2" max="2" width="36" style="40" customWidth="1"/>
    <col min="3" max="3" width="22" style="40" customWidth="1"/>
    <col min="4" max="4" width="13.33203125" style="52" customWidth="1"/>
    <col min="5" max="5" width="12" style="59" customWidth="1"/>
    <col min="6" max="6" width="12.44140625" style="56" customWidth="1"/>
    <col min="7" max="7" width="11.5546875" style="52" customWidth="1"/>
    <col min="8" max="8" width="12.6640625" style="52" customWidth="1"/>
    <col min="9" max="9" width="15" style="53" customWidth="1"/>
    <col min="10" max="10" width="0" hidden="1" customWidth="1"/>
    <col min="12" max="12" width="19.109375" customWidth="1"/>
  </cols>
  <sheetData>
    <row r="1" spans="1:12">
      <c r="A1" s="1"/>
      <c r="B1" s="1"/>
      <c r="C1" s="1"/>
      <c r="D1" s="47"/>
      <c r="E1" s="174" t="s">
        <v>37</v>
      </c>
      <c r="F1" s="174"/>
      <c r="G1" s="174"/>
      <c r="H1" s="174"/>
      <c r="I1" s="174"/>
    </row>
    <row r="2" spans="1:12">
      <c r="A2" s="1"/>
      <c r="B2" s="1"/>
      <c r="C2" s="1"/>
      <c r="D2" s="47"/>
      <c r="E2" s="58"/>
      <c r="F2" s="186" t="s">
        <v>38</v>
      </c>
      <c r="G2" s="186"/>
      <c r="H2" s="186"/>
      <c r="I2" s="186"/>
    </row>
    <row r="3" spans="1:12" ht="33" customHeight="1">
      <c r="A3" s="1"/>
      <c r="B3" s="1"/>
      <c r="C3" s="1"/>
      <c r="D3" s="47"/>
      <c r="E3" s="58"/>
      <c r="F3" s="187" t="s">
        <v>44</v>
      </c>
      <c r="G3" s="187"/>
      <c r="H3" s="187"/>
      <c r="I3" s="187"/>
    </row>
    <row r="4" spans="1:12" ht="36.75" customHeight="1">
      <c r="A4" s="5"/>
      <c r="B4" s="175" t="s">
        <v>32</v>
      </c>
      <c r="C4" s="175"/>
      <c r="D4" s="175"/>
      <c r="E4" s="175"/>
      <c r="F4" s="175"/>
      <c r="G4" s="48"/>
      <c r="H4" s="48"/>
      <c r="I4" s="49"/>
    </row>
    <row r="5" spans="1:12" ht="15.6">
      <c r="A5" s="5"/>
      <c r="B5" s="176" t="s">
        <v>33</v>
      </c>
      <c r="C5" s="176"/>
      <c r="D5" s="176"/>
      <c r="E5" s="176"/>
      <c r="F5" s="176"/>
      <c r="G5" s="48"/>
      <c r="H5" s="48"/>
      <c r="I5" s="49"/>
    </row>
    <row r="6" spans="1:12" ht="16.2" thickBot="1">
      <c r="A6" s="5"/>
      <c r="B6" s="177" t="s">
        <v>31</v>
      </c>
      <c r="C6" s="177"/>
      <c r="D6" s="177"/>
      <c r="E6" s="177"/>
      <c r="F6" s="177"/>
      <c r="G6" s="50"/>
      <c r="H6" s="50"/>
      <c r="I6" s="49"/>
    </row>
    <row r="7" spans="1:12" ht="21.75" customHeight="1">
      <c r="A7" s="178" t="s">
        <v>18</v>
      </c>
      <c r="B7" s="180" t="s">
        <v>17</v>
      </c>
      <c r="C7" s="182" t="s">
        <v>0</v>
      </c>
      <c r="D7" s="184" t="s">
        <v>34</v>
      </c>
      <c r="E7" s="184"/>
      <c r="F7" s="184"/>
      <c r="G7" s="184"/>
      <c r="H7" s="184"/>
      <c r="I7" s="185"/>
    </row>
    <row r="8" spans="1:12" ht="35.25" customHeight="1" thickBot="1">
      <c r="A8" s="179"/>
      <c r="B8" s="181"/>
      <c r="C8" s="183"/>
      <c r="D8" s="81">
        <v>2019</v>
      </c>
      <c r="E8" s="67">
        <v>2020</v>
      </c>
      <c r="F8" s="67">
        <v>2021</v>
      </c>
      <c r="G8" s="67">
        <v>2022</v>
      </c>
      <c r="H8" s="67">
        <v>2023</v>
      </c>
      <c r="I8" s="51" t="s">
        <v>29</v>
      </c>
    </row>
    <row r="9" spans="1:12" ht="15.6">
      <c r="A9" s="188" t="s">
        <v>21</v>
      </c>
      <c r="B9" s="191" t="s">
        <v>41</v>
      </c>
      <c r="C9" s="27" t="s">
        <v>16</v>
      </c>
      <c r="D9" s="112">
        <f>D10+D11+D12+D13</f>
        <v>5395.0367699999988</v>
      </c>
      <c r="E9" s="125">
        <f>E10+E11+E12+E13</f>
        <v>5676.1279999999997</v>
      </c>
      <c r="F9" s="94">
        <f t="shared" ref="F9:H9" si="0">F10+F11+F12+F13</f>
        <v>6350.9000000000005</v>
      </c>
      <c r="G9" s="78">
        <f t="shared" si="0"/>
        <v>5850.1000000000013</v>
      </c>
      <c r="H9" s="71">
        <f t="shared" si="0"/>
        <v>5866.8000000000011</v>
      </c>
      <c r="I9" s="83">
        <f>SUM(D9:H9)</f>
        <v>29138.964770000006</v>
      </c>
      <c r="J9" s="26">
        <f>SUM(D9:I9)</f>
        <v>58277.929540000012</v>
      </c>
      <c r="L9" s="69"/>
    </row>
    <row r="10" spans="1:12" ht="31.2">
      <c r="A10" s="189"/>
      <c r="B10" s="192"/>
      <c r="C10" s="10" t="s">
        <v>15</v>
      </c>
      <c r="D10" s="113">
        <f>D119+D124</f>
        <v>241</v>
      </c>
      <c r="E10" s="126">
        <f t="shared" ref="E10:H10" si="1">E119+E124</f>
        <v>262.7</v>
      </c>
      <c r="F10" s="131">
        <f t="shared" si="1"/>
        <v>260.5</v>
      </c>
      <c r="G10" s="103">
        <f t="shared" si="1"/>
        <v>263.2</v>
      </c>
      <c r="H10" s="72">
        <f t="shared" si="1"/>
        <v>273.5</v>
      </c>
      <c r="I10" s="84">
        <f t="shared" ref="I10:I106" si="2">SUM(D10:H10)</f>
        <v>1300.9000000000001</v>
      </c>
      <c r="L10" s="69"/>
    </row>
    <row r="11" spans="1:12" ht="15.6">
      <c r="A11" s="189"/>
      <c r="B11" s="192"/>
      <c r="C11" s="10" t="s">
        <v>14</v>
      </c>
      <c r="D11" s="113">
        <f>D106+D112</f>
        <v>0.7</v>
      </c>
      <c r="E11" s="126">
        <f>E96+E114</f>
        <v>9.52</v>
      </c>
      <c r="F11" s="131">
        <f>F106+F112+F96</f>
        <v>4.8</v>
      </c>
      <c r="G11" s="103">
        <f>G106+G112</f>
        <v>0.8</v>
      </c>
      <c r="H11" s="72">
        <f>H106+H112+H39</f>
        <v>0.8</v>
      </c>
      <c r="I11" s="84">
        <f t="shared" si="2"/>
        <v>16.62</v>
      </c>
      <c r="L11" s="69"/>
    </row>
    <row r="12" spans="1:12" ht="15.6">
      <c r="A12" s="189"/>
      <c r="B12" s="192"/>
      <c r="C12" s="10" t="s">
        <v>13</v>
      </c>
      <c r="D12" s="113">
        <f>D18+D29+D34+D40+D45+D50+D56+D61+D80+D103+D121+D126+D97</f>
        <v>5153.336769999999</v>
      </c>
      <c r="E12" s="126">
        <f>E18+E29+E34+E40+E45+E50+E56+E61+E80+E97+E103+E115+E121+E126+E72</f>
        <v>5403.9079999999994</v>
      </c>
      <c r="F12" s="131">
        <f>F18+F29+F34+F40+F45+F50+F56+F61+F80+F103+F121+F74+F86+F97+F23</f>
        <v>6085.6</v>
      </c>
      <c r="G12" s="103">
        <f>G18+G29+G34+G40+G45+G50+G56+G61+G80+G103+G121+G74+G86</f>
        <v>5586.1000000000013</v>
      </c>
      <c r="H12" s="72">
        <f>H18+H29+H34+H40+H45+H50+H56+H61+H80+H103+H121+H74</f>
        <v>5592.5000000000009</v>
      </c>
      <c r="I12" s="84">
        <f t="shared" si="2"/>
        <v>27821.444769999998</v>
      </c>
    </row>
    <row r="13" spans="1:12" ht="31.8" thickBot="1">
      <c r="A13" s="190"/>
      <c r="B13" s="193"/>
      <c r="C13" s="28" t="s">
        <v>30</v>
      </c>
      <c r="D13" s="114">
        <v>0</v>
      </c>
      <c r="E13" s="104">
        <v>0</v>
      </c>
      <c r="F13" s="95">
        <v>0</v>
      </c>
      <c r="G13" s="104">
        <v>0</v>
      </c>
      <c r="H13" s="73">
        <v>0</v>
      </c>
      <c r="I13" s="85">
        <f t="shared" si="2"/>
        <v>0</v>
      </c>
    </row>
    <row r="14" spans="1:12" ht="47.4" thickBot="1">
      <c r="A14" s="144" t="s">
        <v>22</v>
      </c>
      <c r="B14" s="145" t="s">
        <v>4</v>
      </c>
      <c r="C14" s="146"/>
      <c r="D14" s="147">
        <f>D15</f>
        <v>788.6</v>
      </c>
      <c r="E14" s="148">
        <f t="shared" ref="E14:H14" si="3">E15</f>
        <v>880.2</v>
      </c>
      <c r="F14" s="149">
        <f>F15+F20</f>
        <v>890.8</v>
      </c>
      <c r="G14" s="148">
        <f t="shared" si="3"/>
        <v>923.8</v>
      </c>
      <c r="H14" s="150">
        <f t="shared" si="3"/>
        <v>923.8</v>
      </c>
      <c r="I14" s="151">
        <f t="shared" si="2"/>
        <v>4407.2000000000007</v>
      </c>
    </row>
    <row r="15" spans="1:12" ht="15.6">
      <c r="A15" s="160" t="s">
        <v>26</v>
      </c>
      <c r="B15" s="163" t="s">
        <v>23</v>
      </c>
      <c r="C15" s="139" t="s">
        <v>16</v>
      </c>
      <c r="D15" s="140">
        <f>D18</f>
        <v>788.6</v>
      </c>
      <c r="E15" s="141">
        <f t="shared" ref="E15:H15" si="4">E18</f>
        <v>880.2</v>
      </c>
      <c r="F15" s="142">
        <f t="shared" si="4"/>
        <v>878.8</v>
      </c>
      <c r="G15" s="141">
        <f t="shared" si="4"/>
        <v>923.8</v>
      </c>
      <c r="H15" s="143">
        <f t="shared" si="4"/>
        <v>923.8</v>
      </c>
      <c r="I15" s="138">
        <f t="shared" si="2"/>
        <v>4395.2000000000007</v>
      </c>
    </row>
    <row r="16" spans="1:12" ht="15.6">
      <c r="A16" s="160"/>
      <c r="B16" s="163"/>
      <c r="C16" s="22" t="s">
        <v>15</v>
      </c>
      <c r="D16" s="115">
        <v>0</v>
      </c>
      <c r="E16" s="105">
        <v>0</v>
      </c>
      <c r="F16" s="96">
        <v>0</v>
      </c>
      <c r="G16" s="105">
        <v>0</v>
      </c>
      <c r="H16" s="74">
        <v>0</v>
      </c>
      <c r="I16" s="84">
        <f t="shared" si="2"/>
        <v>0</v>
      </c>
    </row>
    <row r="17" spans="1:9" ht="15.6">
      <c r="A17" s="160"/>
      <c r="B17" s="163"/>
      <c r="C17" s="22" t="s">
        <v>14</v>
      </c>
      <c r="D17" s="115">
        <v>0</v>
      </c>
      <c r="E17" s="105">
        <v>0</v>
      </c>
      <c r="F17" s="96">
        <v>0</v>
      </c>
      <c r="G17" s="105">
        <v>0</v>
      </c>
      <c r="H17" s="74">
        <v>0</v>
      </c>
      <c r="I17" s="84">
        <f t="shared" si="2"/>
        <v>0</v>
      </c>
    </row>
    <row r="18" spans="1:9" ht="15.6">
      <c r="A18" s="160"/>
      <c r="B18" s="163"/>
      <c r="C18" s="22" t="s">
        <v>13</v>
      </c>
      <c r="D18" s="115">
        <v>788.6</v>
      </c>
      <c r="E18" s="105">
        <v>880.2</v>
      </c>
      <c r="F18" s="96">
        <v>878.8</v>
      </c>
      <c r="G18" s="105">
        <v>923.8</v>
      </c>
      <c r="H18" s="74">
        <v>923.8</v>
      </c>
      <c r="I18" s="84">
        <f t="shared" si="2"/>
        <v>4395.2000000000007</v>
      </c>
    </row>
    <row r="19" spans="1:9" ht="31.8" thickBot="1">
      <c r="A19" s="160"/>
      <c r="B19" s="163"/>
      <c r="C19" s="132" t="s">
        <v>30</v>
      </c>
      <c r="D19" s="133">
        <v>0</v>
      </c>
      <c r="E19" s="134">
        <v>0</v>
      </c>
      <c r="F19" s="135">
        <v>0</v>
      </c>
      <c r="G19" s="134">
        <v>0</v>
      </c>
      <c r="H19" s="136">
        <v>0</v>
      </c>
      <c r="I19" s="137">
        <f t="shared" si="2"/>
        <v>0</v>
      </c>
    </row>
    <row r="20" spans="1:9" ht="15.75" customHeight="1">
      <c r="A20" s="159" t="s">
        <v>26</v>
      </c>
      <c r="B20" s="162" t="s">
        <v>25</v>
      </c>
      <c r="C20" s="27" t="s">
        <v>16</v>
      </c>
      <c r="D20" s="112">
        <f>D21+D22+D23+D24</f>
        <v>0</v>
      </c>
      <c r="E20" s="78">
        <f t="shared" ref="E20:H20" si="5">E21+E22+E23+E24</f>
        <v>0</v>
      </c>
      <c r="F20" s="94">
        <f t="shared" si="5"/>
        <v>12</v>
      </c>
      <c r="G20" s="78">
        <f t="shared" si="5"/>
        <v>0</v>
      </c>
      <c r="H20" s="71">
        <f t="shared" si="5"/>
        <v>0</v>
      </c>
      <c r="I20" s="83">
        <f t="shared" ref="I20:I24" si="6">SUM(D20:H20)</f>
        <v>12</v>
      </c>
    </row>
    <row r="21" spans="1:9" ht="15.6">
      <c r="A21" s="160"/>
      <c r="B21" s="163"/>
      <c r="C21" s="22" t="s">
        <v>15</v>
      </c>
      <c r="D21" s="115">
        <v>0</v>
      </c>
      <c r="E21" s="105">
        <v>0</v>
      </c>
      <c r="F21" s="96">
        <v>0</v>
      </c>
      <c r="G21" s="105">
        <v>0</v>
      </c>
      <c r="H21" s="74">
        <v>0</v>
      </c>
      <c r="I21" s="84">
        <f t="shared" si="6"/>
        <v>0</v>
      </c>
    </row>
    <row r="22" spans="1:9" ht="15.6">
      <c r="A22" s="160"/>
      <c r="B22" s="163"/>
      <c r="C22" s="22" t="s">
        <v>14</v>
      </c>
      <c r="D22" s="115">
        <v>0</v>
      </c>
      <c r="E22" s="105">
        <v>0</v>
      </c>
      <c r="F22" s="96">
        <v>0</v>
      </c>
      <c r="G22" s="105">
        <v>0</v>
      </c>
      <c r="H22" s="74">
        <v>0</v>
      </c>
      <c r="I22" s="84">
        <f t="shared" si="6"/>
        <v>0</v>
      </c>
    </row>
    <row r="23" spans="1:9" ht="15.6">
      <c r="A23" s="160"/>
      <c r="B23" s="163"/>
      <c r="C23" s="22" t="s">
        <v>13</v>
      </c>
      <c r="D23" s="115">
        <v>0</v>
      </c>
      <c r="E23" s="105">
        <v>0</v>
      </c>
      <c r="F23" s="96">
        <v>12</v>
      </c>
      <c r="G23" s="105">
        <v>0</v>
      </c>
      <c r="H23" s="74">
        <v>0</v>
      </c>
      <c r="I23" s="84">
        <f t="shared" si="6"/>
        <v>12</v>
      </c>
    </row>
    <row r="24" spans="1:9" ht="31.8" thickBot="1">
      <c r="A24" s="161"/>
      <c r="B24" s="164"/>
      <c r="C24" s="29" t="s">
        <v>30</v>
      </c>
      <c r="D24" s="116">
        <v>0</v>
      </c>
      <c r="E24" s="79">
        <v>0</v>
      </c>
      <c r="F24" s="97">
        <v>0</v>
      </c>
      <c r="G24" s="79">
        <v>0</v>
      </c>
      <c r="H24" s="75">
        <v>0</v>
      </c>
      <c r="I24" s="85">
        <f t="shared" si="6"/>
        <v>0</v>
      </c>
    </row>
    <row r="25" spans="1:9" ht="22.5" customHeight="1" thickBot="1">
      <c r="A25" s="41" t="s">
        <v>22</v>
      </c>
      <c r="B25" s="37" t="s">
        <v>1</v>
      </c>
      <c r="C25" s="31"/>
      <c r="D25" s="117">
        <f>D26+D31</f>
        <v>2528.1499999999996</v>
      </c>
      <c r="E25" s="106">
        <f t="shared" ref="E25:H25" si="7">E26+E31</f>
        <v>2865.1</v>
      </c>
      <c r="F25" s="98">
        <f t="shared" si="7"/>
        <v>3076.2</v>
      </c>
      <c r="G25" s="106">
        <f t="shared" si="7"/>
        <v>3022.9</v>
      </c>
      <c r="H25" s="76">
        <f t="shared" si="7"/>
        <v>3029.3</v>
      </c>
      <c r="I25" s="86">
        <f t="shared" si="2"/>
        <v>14521.650000000001</v>
      </c>
    </row>
    <row r="26" spans="1:9" ht="15.6">
      <c r="A26" s="159" t="s">
        <v>26</v>
      </c>
      <c r="B26" s="162" t="s">
        <v>23</v>
      </c>
      <c r="C26" s="30" t="s">
        <v>16</v>
      </c>
      <c r="D26" s="118">
        <f>D27+D28+D29+D30</f>
        <v>2220.4499999999998</v>
      </c>
      <c r="E26" s="107">
        <f t="shared" ref="E26:H26" si="8">E27+E28+E29+E30</f>
        <v>2533.4</v>
      </c>
      <c r="F26" s="99">
        <f t="shared" si="8"/>
        <v>2621</v>
      </c>
      <c r="G26" s="107">
        <f t="shared" si="8"/>
        <v>2623</v>
      </c>
      <c r="H26" s="77">
        <f t="shared" si="8"/>
        <v>2623</v>
      </c>
      <c r="I26" s="83">
        <f t="shared" si="2"/>
        <v>12620.85</v>
      </c>
    </row>
    <row r="27" spans="1:9" ht="16.5" customHeight="1">
      <c r="A27" s="160"/>
      <c r="B27" s="166"/>
      <c r="C27" s="22" t="s">
        <v>15</v>
      </c>
      <c r="D27" s="115">
        <v>0</v>
      </c>
      <c r="E27" s="105">
        <v>0</v>
      </c>
      <c r="F27" s="96">
        <v>0</v>
      </c>
      <c r="G27" s="105">
        <v>0</v>
      </c>
      <c r="H27" s="74">
        <v>0</v>
      </c>
      <c r="I27" s="84">
        <f t="shared" si="2"/>
        <v>0</v>
      </c>
    </row>
    <row r="28" spans="1:9" ht="15.6">
      <c r="A28" s="160"/>
      <c r="B28" s="166"/>
      <c r="C28" s="22" t="s">
        <v>14</v>
      </c>
      <c r="D28" s="115">
        <v>0</v>
      </c>
      <c r="E28" s="105">
        <v>0</v>
      </c>
      <c r="F28" s="96">
        <v>0</v>
      </c>
      <c r="G28" s="105">
        <v>0</v>
      </c>
      <c r="H28" s="74">
        <v>0</v>
      </c>
      <c r="I28" s="84">
        <f t="shared" si="2"/>
        <v>0</v>
      </c>
    </row>
    <row r="29" spans="1:9" ht="15.6">
      <c r="A29" s="160"/>
      <c r="B29" s="166"/>
      <c r="C29" s="22" t="s">
        <v>13</v>
      </c>
      <c r="D29" s="115">
        <v>2220.4499999999998</v>
      </c>
      <c r="E29" s="105">
        <v>2533.4</v>
      </c>
      <c r="F29" s="96">
        <v>2621</v>
      </c>
      <c r="G29" s="105">
        <v>2623</v>
      </c>
      <c r="H29" s="74">
        <v>2623</v>
      </c>
      <c r="I29" s="84">
        <f t="shared" si="2"/>
        <v>12620.85</v>
      </c>
    </row>
    <row r="30" spans="1:9" ht="31.2">
      <c r="A30" s="165"/>
      <c r="B30" s="167"/>
      <c r="C30" s="22" t="s">
        <v>30</v>
      </c>
      <c r="D30" s="115">
        <v>0</v>
      </c>
      <c r="E30" s="105">
        <v>0</v>
      </c>
      <c r="F30" s="96">
        <v>0</v>
      </c>
      <c r="G30" s="105">
        <v>0</v>
      </c>
      <c r="H30" s="74">
        <v>0</v>
      </c>
      <c r="I30" s="84">
        <f t="shared" si="2"/>
        <v>0</v>
      </c>
    </row>
    <row r="31" spans="1:9" ht="15.6">
      <c r="A31" s="168" t="s">
        <v>26</v>
      </c>
      <c r="B31" s="169" t="s">
        <v>25</v>
      </c>
      <c r="C31" s="22" t="s">
        <v>16</v>
      </c>
      <c r="D31" s="115">
        <f>D32+D33+D34+D35</f>
        <v>307.7</v>
      </c>
      <c r="E31" s="105">
        <f t="shared" ref="E31:H31" si="9">E32+E33+E34+E35</f>
        <v>331.7</v>
      </c>
      <c r="F31" s="96">
        <f t="shared" si="9"/>
        <v>455.2</v>
      </c>
      <c r="G31" s="105">
        <f t="shared" si="9"/>
        <v>399.9</v>
      </c>
      <c r="H31" s="74">
        <f t="shared" si="9"/>
        <v>406.3</v>
      </c>
      <c r="I31" s="84">
        <f t="shared" si="2"/>
        <v>1900.8</v>
      </c>
    </row>
    <row r="32" spans="1:9" ht="19.5" customHeight="1">
      <c r="A32" s="160"/>
      <c r="B32" s="163"/>
      <c r="C32" s="22" t="s">
        <v>15</v>
      </c>
      <c r="D32" s="115">
        <v>0</v>
      </c>
      <c r="E32" s="105">
        <v>0</v>
      </c>
      <c r="F32" s="96">
        <v>0</v>
      </c>
      <c r="G32" s="105">
        <v>0</v>
      </c>
      <c r="H32" s="74">
        <v>0</v>
      </c>
      <c r="I32" s="84">
        <f t="shared" si="2"/>
        <v>0</v>
      </c>
    </row>
    <row r="33" spans="1:9" ht="15.6">
      <c r="A33" s="160"/>
      <c r="B33" s="163"/>
      <c r="C33" s="22" t="s">
        <v>14</v>
      </c>
      <c r="D33" s="115">
        <v>0</v>
      </c>
      <c r="E33" s="105">
        <v>0</v>
      </c>
      <c r="F33" s="96">
        <v>0</v>
      </c>
      <c r="G33" s="105">
        <v>0</v>
      </c>
      <c r="H33" s="74">
        <v>0</v>
      </c>
      <c r="I33" s="84">
        <f t="shared" si="2"/>
        <v>0</v>
      </c>
    </row>
    <row r="34" spans="1:9" ht="15.6">
      <c r="A34" s="160"/>
      <c r="B34" s="163"/>
      <c r="C34" s="22" t="s">
        <v>13</v>
      </c>
      <c r="D34" s="115">
        <v>307.7</v>
      </c>
      <c r="E34" s="105">
        <v>331.7</v>
      </c>
      <c r="F34" s="96">
        <v>455.2</v>
      </c>
      <c r="G34" s="105">
        <v>399.9</v>
      </c>
      <c r="H34" s="74">
        <v>406.3</v>
      </c>
      <c r="I34" s="84">
        <f t="shared" si="2"/>
        <v>1900.8</v>
      </c>
    </row>
    <row r="35" spans="1:9" ht="31.8" thickBot="1">
      <c r="A35" s="161"/>
      <c r="B35" s="164"/>
      <c r="C35" s="29" t="s">
        <v>30</v>
      </c>
      <c r="D35" s="116">
        <v>0</v>
      </c>
      <c r="E35" s="79">
        <v>0</v>
      </c>
      <c r="F35" s="97">
        <v>0</v>
      </c>
      <c r="G35" s="79">
        <v>0</v>
      </c>
      <c r="H35" s="75">
        <v>0</v>
      </c>
      <c r="I35" s="85">
        <f t="shared" si="2"/>
        <v>0</v>
      </c>
    </row>
    <row r="36" spans="1:9" ht="72" customHeight="1">
      <c r="A36" s="35" t="s">
        <v>22</v>
      </c>
      <c r="B36" s="36" t="s">
        <v>5</v>
      </c>
      <c r="C36" s="30"/>
      <c r="D36" s="112">
        <f>D37+D42+D47</f>
        <v>742.9</v>
      </c>
      <c r="E36" s="78">
        <f t="shared" ref="E36:H36" si="10">E37+E42+E47</f>
        <v>728.6</v>
      </c>
      <c r="F36" s="94">
        <f t="shared" si="10"/>
        <v>801</v>
      </c>
      <c r="G36" s="78">
        <f t="shared" si="10"/>
        <v>688</v>
      </c>
      <c r="H36" s="71">
        <f t="shared" si="10"/>
        <v>688</v>
      </c>
      <c r="I36" s="83">
        <f t="shared" si="2"/>
        <v>3648.5</v>
      </c>
    </row>
    <row r="37" spans="1:9" ht="15.6">
      <c r="A37" s="168" t="s">
        <v>26</v>
      </c>
      <c r="B37" s="169" t="s">
        <v>23</v>
      </c>
      <c r="C37" s="22" t="s">
        <v>16</v>
      </c>
      <c r="D37" s="115">
        <f>D38+D39+D40+D41</f>
        <v>567.29999999999995</v>
      </c>
      <c r="E37" s="105">
        <f t="shared" ref="E37:G37" si="11">E38+E39+E40+E41</f>
        <v>611.4</v>
      </c>
      <c r="F37" s="96">
        <f t="shared" si="11"/>
        <v>568</v>
      </c>
      <c r="G37" s="105">
        <f t="shared" si="11"/>
        <v>568</v>
      </c>
      <c r="H37" s="74">
        <f>H38+H39+H40+H41</f>
        <v>568</v>
      </c>
      <c r="I37" s="84">
        <f t="shared" si="2"/>
        <v>2882.7</v>
      </c>
    </row>
    <row r="38" spans="1:9" ht="15.6">
      <c r="A38" s="160"/>
      <c r="B38" s="163"/>
      <c r="C38" s="22" t="s">
        <v>15</v>
      </c>
      <c r="D38" s="115">
        <v>0</v>
      </c>
      <c r="E38" s="105">
        <v>0</v>
      </c>
      <c r="F38" s="96">
        <v>0</v>
      </c>
      <c r="G38" s="105">
        <v>0</v>
      </c>
      <c r="H38" s="74">
        <v>0</v>
      </c>
      <c r="I38" s="84">
        <f t="shared" si="2"/>
        <v>0</v>
      </c>
    </row>
    <row r="39" spans="1:9" ht="15.6">
      <c r="A39" s="160"/>
      <c r="B39" s="163"/>
      <c r="C39" s="22" t="s">
        <v>14</v>
      </c>
      <c r="D39" s="115">
        <v>0</v>
      </c>
      <c r="E39" s="105">
        <v>0</v>
      </c>
      <c r="F39" s="96">
        <v>0</v>
      </c>
      <c r="G39" s="105">
        <v>0</v>
      </c>
      <c r="H39" s="74">
        <v>0</v>
      </c>
      <c r="I39" s="84">
        <f t="shared" si="2"/>
        <v>0</v>
      </c>
    </row>
    <row r="40" spans="1:9" ht="15.6">
      <c r="A40" s="160"/>
      <c r="B40" s="163"/>
      <c r="C40" s="22" t="s">
        <v>13</v>
      </c>
      <c r="D40" s="115">
        <v>567.29999999999995</v>
      </c>
      <c r="E40" s="105">
        <v>611.4</v>
      </c>
      <c r="F40" s="96">
        <v>568</v>
      </c>
      <c r="G40" s="105">
        <v>568</v>
      </c>
      <c r="H40" s="74">
        <v>568</v>
      </c>
      <c r="I40" s="84">
        <f t="shared" si="2"/>
        <v>2882.7</v>
      </c>
    </row>
    <row r="41" spans="1:9" ht="31.2">
      <c r="A41" s="165"/>
      <c r="B41" s="170"/>
      <c r="C41" s="22" t="s">
        <v>30</v>
      </c>
      <c r="D41" s="115">
        <v>0</v>
      </c>
      <c r="E41" s="105">
        <v>0</v>
      </c>
      <c r="F41" s="96">
        <v>0</v>
      </c>
      <c r="G41" s="105">
        <v>0</v>
      </c>
      <c r="H41" s="74">
        <v>0</v>
      </c>
      <c r="I41" s="84">
        <f t="shared" si="2"/>
        <v>0</v>
      </c>
    </row>
    <row r="42" spans="1:9" ht="15.6">
      <c r="A42" s="168" t="s">
        <v>26</v>
      </c>
      <c r="B42" s="169" t="s">
        <v>25</v>
      </c>
      <c r="C42" s="22" t="s">
        <v>16</v>
      </c>
      <c r="D42" s="115">
        <f>D43+D44+D45+D46</f>
        <v>174.1</v>
      </c>
      <c r="E42" s="105">
        <f t="shared" ref="E42:H42" si="12">E43+E44+E45+E46</f>
        <v>115.7</v>
      </c>
      <c r="F42" s="96">
        <f t="shared" si="12"/>
        <v>231.5</v>
      </c>
      <c r="G42" s="105">
        <f t="shared" si="12"/>
        <v>118.5</v>
      </c>
      <c r="H42" s="74">
        <f t="shared" si="12"/>
        <v>118.5</v>
      </c>
      <c r="I42" s="84">
        <f t="shared" si="2"/>
        <v>758.3</v>
      </c>
    </row>
    <row r="43" spans="1:9" ht="15.6">
      <c r="A43" s="160"/>
      <c r="B43" s="163"/>
      <c r="C43" s="22" t="s">
        <v>15</v>
      </c>
      <c r="D43" s="115">
        <v>0</v>
      </c>
      <c r="E43" s="105">
        <v>0</v>
      </c>
      <c r="F43" s="96">
        <v>0</v>
      </c>
      <c r="G43" s="105">
        <v>0</v>
      </c>
      <c r="H43" s="74">
        <v>0</v>
      </c>
      <c r="I43" s="84">
        <f t="shared" si="2"/>
        <v>0</v>
      </c>
    </row>
    <row r="44" spans="1:9" ht="15.6">
      <c r="A44" s="160"/>
      <c r="B44" s="163"/>
      <c r="C44" s="22" t="s">
        <v>14</v>
      </c>
      <c r="D44" s="115">
        <v>0</v>
      </c>
      <c r="E44" s="105">
        <v>0</v>
      </c>
      <c r="F44" s="96">
        <v>0</v>
      </c>
      <c r="G44" s="105">
        <v>0</v>
      </c>
      <c r="H44" s="74">
        <v>0</v>
      </c>
      <c r="I44" s="84">
        <f t="shared" si="2"/>
        <v>0</v>
      </c>
    </row>
    <row r="45" spans="1:9" ht="15.6">
      <c r="A45" s="160"/>
      <c r="B45" s="163"/>
      <c r="C45" s="22" t="s">
        <v>13</v>
      </c>
      <c r="D45" s="115">
        <v>174.1</v>
      </c>
      <c r="E45" s="105">
        <v>115.7</v>
      </c>
      <c r="F45" s="96">
        <v>231.5</v>
      </c>
      <c r="G45" s="105">
        <v>118.5</v>
      </c>
      <c r="H45" s="74">
        <v>118.5</v>
      </c>
      <c r="I45" s="84">
        <f t="shared" si="2"/>
        <v>758.3</v>
      </c>
    </row>
    <row r="46" spans="1:9" ht="31.2">
      <c r="A46" s="165"/>
      <c r="B46" s="170"/>
      <c r="C46" s="22" t="s">
        <v>30</v>
      </c>
      <c r="D46" s="115">
        <v>0</v>
      </c>
      <c r="E46" s="105">
        <v>0</v>
      </c>
      <c r="F46" s="96">
        <v>0</v>
      </c>
      <c r="G46" s="105">
        <v>0</v>
      </c>
      <c r="H46" s="74">
        <v>0</v>
      </c>
      <c r="I46" s="84">
        <f t="shared" si="2"/>
        <v>0</v>
      </c>
    </row>
    <row r="47" spans="1:9" ht="15.6">
      <c r="A47" s="168" t="s">
        <v>26</v>
      </c>
      <c r="B47" s="171" t="s">
        <v>11</v>
      </c>
      <c r="C47" s="22" t="s">
        <v>16</v>
      </c>
      <c r="D47" s="115">
        <f>D48+D49+D50+D51</f>
        <v>1.5</v>
      </c>
      <c r="E47" s="105">
        <f t="shared" ref="E47:H47" si="13">E48+E49+E50+E51</f>
        <v>1.5</v>
      </c>
      <c r="F47" s="96">
        <f t="shared" si="13"/>
        <v>1.5</v>
      </c>
      <c r="G47" s="105">
        <f t="shared" si="13"/>
        <v>1.5</v>
      </c>
      <c r="H47" s="74">
        <f t="shared" si="13"/>
        <v>1.5</v>
      </c>
      <c r="I47" s="84">
        <f t="shared" si="2"/>
        <v>7.5</v>
      </c>
    </row>
    <row r="48" spans="1:9" ht="15.6">
      <c r="A48" s="160"/>
      <c r="B48" s="172"/>
      <c r="C48" s="22" t="s">
        <v>15</v>
      </c>
      <c r="D48" s="115">
        <v>0</v>
      </c>
      <c r="E48" s="105">
        <v>0</v>
      </c>
      <c r="F48" s="96">
        <v>0</v>
      </c>
      <c r="G48" s="105">
        <v>0</v>
      </c>
      <c r="H48" s="74">
        <v>0</v>
      </c>
      <c r="I48" s="84">
        <f t="shared" si="2"/>
        <v>0</v>
      </c>
    </row>
    <row r="49" spans="1:9" ht="15.6">
      <c r="A49" s="160"/>
      <c r="B49" s="172"/>
      <c r="C49" s="22" t="s">
        <v>14</v>
      </c>
      <c r="D49" s="115">
        <v>0</v>
      </c>
      <c r="E49" s="105">
        <v>0</v>
      </c>
      <c r="F49" s="96">
        <v>0</v>
      </c>
      <c r="G49" s="105">
        <v>0</v>
      </c>
      <c r="H49" s="74">
        <v>0</v>
      </c>
      <c r="I49" s="84">
        <f t="shared" si="2"/>
        <v>0</v>
      </c>
    </row>
    <row r="50" spans="1:9" ht="15.6">
      <c r="A50" s="160"/>
      <c r="B50" s="172"/>
      <c r="C50" s="22" t="s">
        <v>13</v>
      </c>
      <c r="D50" s="115">
        <v>1.5</v>
      </c>
      <c r="E50" s="105">
        <v>1.5</v>
      </c>
      <c r="F50" s="96">
        <v>1.5</v>
      </c>
      <c r="G50" s="105">
        <v>1.5</v>
      </c>
      <c r="H50" s="74">
        <v>1.5</v>
      </c>
      <c r="I50" s="84">
        <f t="shared" si="2"/>
        <v>7.5</v>
      </c>
    </row>
    <row r="51" spans="1:9" ht="31.8" thickBot="1">
      <c r="A51" s="161"/>
      <c r="B51" s="173"/>
      <c r="C51" s="29" t="s">
        <v>30</v>
      </c>
      <c r="D51" s="116">
        <v>0</v>
      </c>
      <c r="E51" s="79">
        <v>0</v>
      </c>
      <c r="F51" s="97">
        <v>0</v>
      </c>
      <c r="G51" s="79">
        <v>0</v>
      </c>
      <c r="H51" s="75">
        <v>0</v>
      </c>
      <c r="I51" s="85">
        <f t="shared" si="2"/>
        <v>0</v>
      </c>
    </row>
    <row r="52" spans="1:9" ht="42" customHeight="1" thickBot="1">
      <c r="A52" s="41" t="s">
        <v>22</v>
      </c>
      <c r="B52" s="37" t="s">
        <v>6</v>
      </c>
      <c r="C52" s="31"/>
      <c r="D52" s="117">
        <f>D53+D58</f>
        <v>478.08677</v>
      </c>
      <c r="E52" s="127">
        <f t="shared" ref="E52:H52" si="14">E53+E58</f>
        <v>308.50800000000004</v>
      </c>
      <c r="F52" s="98">
        <f t="shared" si="14"/>
        <v>510.70000000000005</v>
      </c>
      <c r="G52" s="106">
        <f t="shared" si="14"/>
        <v>289.60000000000002</v>
      </c>
      <c r="H52" s="76">
        <f t="shared" si="14"/>
        <v>289.60000000000002</v>
      </c>
      <c r="I52" s="86">
        <f t="shared" si="2"/>
        <v>1876.4947699999998</v>
      </c>
    </row>
    <row r="53" spans="1:9" ht="15.6">
      <c r="A53" s="159" t="s">
        <v>26</v>
      </c>
      <c r="B53" s="162" t="s">
        <v>25</v>
      </c>
      <c r="C53" s="30" t="s">
        <v>16</v>
      </c>
      <c r="D53" s="118">
        <f>D54+D55+D56+D57</f>
        <v>310.18677000000002</v>
      </c>
      <c r="E53" s="128">
        <f t="shared" ref="E53:H53" si="15">E54+E55+E56+E57</f>
        <v>156.458</v>
      </c>
      <c r="F53" s="99">
        <f t="shared" si="15"/>
        <v>279.48</v>
      </c>
      <c r="G53" s="107">
        <f t="shared" si="15"/>
        <v>237.6</v>
      </c>
      <c r="H53" s="77">
        <f t="shared" si="15"/>
        <v>237.6</v>
      </c>
      <c r="I53" s="83">
        <f t="shared" si="2"/>
        <v>1221.3247699999999</v>
      </c>
    </row>
    <row r="54" spans="1:9" ht="15.6">
      <c r="A54" s="160"/>
      <c r="B54" s="163"/>
      <c r="C54" s="22" t="s">
        <v>15</v>
      </c>
      <c r="D54" s="115">
        <v>0</v>
      </c>
      <c r="E54" s="129">
        <v>0</v>
      </c>
      <c r="F54" s="96">
        <v>0</v>
      </c>
      <c r="G54" s="105">
        <v>0</v>
      </c>
      <c r="H54" s="74">
        <v>0</v>
      </c>
      <c r="I54" s="84">
        <f t="shared" si="2"/>
        <v>0</v>
      </c>
    </row>
    <row r="55" spans="1:9" ht="15.6">
      <c r="A55" s="160"/>
      <c r="B55" s="163"/>
      <c r="C55" s="22" t="s">
        <v>14</v>
      </c>
      <c r="D55" s="115">
        <v>0</v>
      </c>
      <c r="E55" s="129">
        <v>0</v>
      </c>
      <c r="F55" s="96">
        <v>0</v>
      </c>
      <c r="G55" s="105">
        <v>0</v>
      </c>
      <c r="H55" s="74">
        <v>0</v>
      </c>
      <c r="I55" s="84">
        <f t="shared" si="2"/>
        <v>0</v>
      </c>
    </row>
    <row r="56" spans="1:9" ht="15.6">
      <c r="A56" s="160"/>
      <c r="B56" s="163"/>
      <c r="C56" s="22" t="s">
        <v>13</v>
      </c>
      <c r="D56" s="115">
        <v>310.18677000000002</v>
      </c>
      <c r="E56" s="129">
        <v>156.458</v>
      </c>
      <c r="F56" s="96">
        <v>279.48</v>
      </c>
      <c r="G56" s="105">
        <v>237.6</v>
      </c>
      <c r="H56" s="74">
        <v>237.6</v>
      </c>
      <c r="I56" s="84">
        <f t="shared" si="2"/>
        <v>1221.3247699999999</v>
      </c>
    </row>
    <row r="57" spans="1:9" ht="31.2">
      <c r="A57" s="165"/>
      <c r="B57" s="170"/>
      <c r="C57" s="22" t="s">
        <v>30</v>
      </c>
      <c r="D57" s="115">
        <v>0</v>
      </c>
      <c r="E57" s="129">
        <v>0</v>
      </c>
      <c r="F57" s="96">
        <v>0</v>
      </c>
      <c r="G57" s="105">
        <v>0</v>
      </c>
      <c r="H57" s="74">
        <v>0</v>
      </c>
      <c r="I57" s="84">
        <f t="shared" si="2"/>
        <v>0</v>
      </c>
    </row>
    <row r="58" spans="1:9" ht="15.6">
      <c r="A58" s="168" t="s">
        <v>26</v>
      </c>
      <c r="B58" s="171" t="s">
        <v>11</v>
      </c>
      <c r="C58" s="22" t="s">
        <v>16</v>
      </c>
      <c r="D58" s="115">
        <f>D59+D60+D61+D62</f>
        <v>167.9</v>
      </c>
      <c r="E58" s="129">
        <f t="shared" ref="E58:H58" si="16">E59+E60+E61+E62</f>
        <v>152.05000000000001</v>
      </c>
      <c r="F58" s="96">
        <f t="shared" si="16"/>
        <v>231.22</v>
      </c>
      <c r="G58" s="105">
        <f t="shared" si="16"/>
        <v>52</v>
      </c>
      <c r="H58" s="74">
        <f t="shared" si="16"/>
        <v>52</v>
      </c>
      <c r="I58" s="84">
        <f t="shared" si="2"/>
        <v>655.17000000000007</v>
      </c>
    </row>
    <row r="59" spans="1:9" ht="20.25" customHeight="1">
      <c r="A59" s="160"/>
      <c r="B59" s="172"/>
      <c r="C59" s="22" t="s">
        <v>15</v>
      </c>
      <c r="D59" s="115">
        <v>0</v>
      </c>
      <c r="E59" s="129">
        <v>0</v>
      </c>
      <c r="F59" s="96">
        <v>0</v>
      </c>
      <c r="G59" s="105">
        <v>0</v>
      </c>
      <c r="H59" s="74">
        <v>0</v>
      </c>
      <c r="I59" s="84">
        <f t="shared" si="2"/>
        <v>0</v>
      </c>
    </row>
    <row r="60" spans="1:9" ht="15.6">
      <c r="A60" s="160"/>
      <c r="B60" s="172"/>
      <c r="C60" s="22" t="s">
        <v>14</v>
      </c>
      <c r="D60" s="115">
        <v>0</v>
      </c>
      <c r="E60" s="129">
        <v>0</v>
      </c>
      <c r="F60" s="96">
        <v>0</v>
      </c>
      <c r="G60" s="105">
        <v>0</v>
      </c>
      <c r="H60" s="74">
        <v>0</v>
      </c>
      <c r="I60" s="84">
        <f t="shared" si="2"/>
        <v>0</v>
      </c>
    </row>
    <row r="61" spans="1:9" ht="15.6">
      <c r="A61" s="160"/>
      <c r="B61" s="172"/>
      <c r="C61" s="22" t="s">
        <v>13</v>
      </c>
      <c r="D61" s="115">
        <v>167.9</v>
      </c>
      <c r="E61" s="129">
        <v>152.05000000000001</v>
      </c>
      <c r="F61" s="96">
        <v>231.22</v>
      </c>
      <c r="G61" s="105">
        <v>52</v>
      </c>
      <c r="H61" s="74">
        <v>52</v>
      </c>
      <c r="I61" s="84">
        <f t="shared" si="2"/>
        <v>655.17000000000007</v>
      </c>
    </row>
    <row r="62" spans="1:9" ht="31.8" thickBot="1">
      <c r="A62" s="161"/>
      <c r="B62" s="173"/>
      <c r="C62" s="29" t="s">
        <v>30</v>
      </c>
      <c r="D62" s="116">
        <v>0</v>
      </c>
      <c r="E62" s="130">
        <v>0</v>
      </c>
      <c r="F62" s="97">
        <v>0</v>
      </c>
      <c r="G62" s="79">
        <v>0</v>
      </c>
      <c r="H62" s="75">
        <v>0</v>
      </c>
      <c r="I62" s="85">
        <f t="shared" si="2"/>
        <v>0</v>
      </c>
    </row>
    <row r="63" spans="1:9" ht="47.4" thickBot="1">
      <c r="A63" s="41" t="s">
        <v>22</v>
      </c>
      <c r="B63" s="37" t="s">
        <v>42</v>
      </c>
      <c r="C63" s="31"/>
      <c r="D63" s="117">
        <f>D64+D69</f>
        <v>0</v>
      </c>
      <c r="E63" s="106">
        <f t="shared" ref="E63:H63" si="17">E64+E69</f>
        <v>22.5</v>
      </c>
      <c r="F63" s="98">
        <f t="shared" si="17"/>
        <v>0</v>
      </c>
      <c r="G63" s="106">
        <f t="shared" si="17"/>
        <v>0</v>
      </c>
      <c r="H63" s="76">
        <f t="shared" si="17"/>
        <v>0</v>
      </c>
      <c r="I63" s="86">
        <f t="shared" ref="I63:I73" si="18">SUM(D63:H63)</f>
        <v>22.5</v>
      </c>
    </row>
    <row r="64" spans="1:9" ht="15.6">
      <c r="A64" s="159" t="s">
        <v>26</v>
      </c>
      <c r="B64" s="162" t="s">
        <v>25</v>
      </c>
      <c r="C64" s="30" t="s">
        <v>16</v>
      </c>
      <c r="D64" s="118">
        <f>D65+D66+D67+D68</f>
        <v>0</v>
      </c>
      <c r="E64" s="107">
        <f t="shared" ref="E64:H64" si="19">E65+E66+E67+E68</f>
        <v>0</v>
      </c>
      <c r="F64" s="99">
        <f t="shared" si="19"/>
        <v>0</v>
      </c>
      <c r="G64" s="107">
        <f t="shared" si="19"/>
        <v>0</v>
      </c>
      <c r="H64" s="77">
        <f t="shared" si="19"/>
        <v>0</v>
      </c>
      <c r="I64" s="83">
        <f t="shared" si="18"/>
        <v>0</v>
      </c>
    </row>
    <row r="65" spans="1:9" ht="15.6">
      <c r="A65" s="160"/>
      <c r="B65" s="163"/>
      <c r="C65" s="22" t="s">
        <v>15</v>
      </c>
      <c r="D65" s="115">
        <v>0</v>
      </c>
      <c r="E65" s="105">
        <v>0</v>
      </c>
      <c r="F65" s="96">
        <v>0</v>
      </c>
      <c r="G65" s="105">
        <v>0</v>
      </c>
      <c r="H65" s="74">
        <v>0</v>
      </c>
      <c r="I65" s="84">
        <f t="shared" si="18"/>
        <v>0</v>
      </c>
    </row>
    <row r="66" spans="1:9" ht="15.6">
      <c r="A66" s="160"/>
      <c r="B66" s="163"/>
      <c r="C66" s="22" t="s">
        <v>14</v>
      </c>
      <c r="D66" s="115">
        <v>0</v>
      </c>
      <c r="E66" s="105">
        <v>0</v>
      </c>
      <c r="F66" s="96">
        <v>0</v>
      </c>
      <c r="G66" s="105">
        <v>0</v>
      </c>
      <c r="H66" s="74">
        <v>0</v>
      </c>
      <c r="I66" s="84">
        <f t="shared" si="18"/>
        <v>0</v>
      </c>
    </row>
    <row r="67" spans="1:9" ht="15.6">
      <c r="A67" s="160"/>
      <c r="B67" s="163"/>
      <c r="C67" s="22" t="s">
        <v>13</v>
      </c>
      <c r="D67" s="115">
        <v>0</v>
      </c>
      <c r="E67" s="105">
        <v>0</v>
      </c>
      <c r="F67" s="96">
        <v>0</v>
      </c>
      <c r="G67" s="105">
        <v>0</v>
      </c>
      <c r="H67" s="74">
        <v>0</v>
      </c>
      <c r="I67" s="84">
        <f t="shared" si="18"/>
        <v>0</v>
      </c>
    </row>
    <row r="68" spans="1:9" ht="31.2">
      <c r="A68" s="165"/>
      <c r="B68" s="170"/>
      <c r="C68" s="22" t="s">
        <v>30</v>
      </c>
      <c r="D68" s="115">
        <v>0</v>
      </c>
      <c r="E68" s="105">
        <v>0</v>
      </c>
      <c r="F68" s="96">
        <v>0</v>
      </c>
      <c r="G68" s="105">
        <v>0</v>
      </c>
      <c r="H68" s="74">
        <v>0</v>
      </c>
      <c r="I68" s="84">
        <f t="shared" si="18"/>
        <v>0</v>
      </c>
    </row>
    <row r="69" spans="1:9" ht="15.6">
      <c r="A69" s="168" t="s">
        <v>26</v>
      </c>
      <c r="B69" s="171" t="s">
        <v>11</v>
      </c>
      <c r="C69" s="22" t="s">
        <v>16</v>
      </c>
      <c r="D69" s="115">
        <f>D70+D71+D72+D73</f>
        <v>0</v>
      </c>
      <c r="E69" s="105">
        <f t="shared" ref="E69:H69" si="20">E70+E71+E72+E73</f>
        <v>22.5</v>
      </c>
      <c r="F69" s="96">
        <f t="shared" si="20"/>
        <v>0</v>
      </c>
      <c r="G69" s="105">
        <f t="shared" si="20"/>
        <v>0</v>
      </c>
      <c r="H69" s="74">
        <f t="shared" si="20"/>
        <v>0</v>
      </c>
      <c r="I69" s="84">
        <f t="shared" si="18"/>
        <v>22.5</v>
      </c>
    </row>
    <row r="70" spans="1:9" ht="15.6">
      <c r="A70" s="160"/>
      <c r="B70" s="172"/>
      <c r="C70" s="22" t="s">
        <v>15</v>
      </c>
      <c r="D70" s="115">
        <v>0</v>
      </c>
      <c r="E70" s="105">
        <v>0</v>
      </c>
      <c r="F70" s="96">
        <v>0</v>
      </c>
      <c r="G70" s="105">
        <v>0</v>
      </c>
      <c r="H70" s="74">
        <v>0</v>
      </c>
      <c r="I70" s="84">
        <f t="shared" si="18"/>
        <v>0</v>
      </c>
    </row>
    <row r="71" spans="1:9" ht="15.6">
      <c r="A71" s="160"/>
      <c r="B71" s="172"/>
      <c r="C71" s="22" t="s">
        <v>14</v>
      </c>
      <c r="D71" s="115">
        <v>0</v>
      </c>
      <c r="E71" s="105">
        <v>0</v>
      </c>
      <c r="F71" s="96">
        <v>0</v>
      </c>
      <c r="G71" s="105">
        <v>0</v>
      </c>
      <c r="H71" s="74">
        <v>0</v>
      </c>
      <c r="I71" s="84">
        <f t="shared" si="18"/>
        <v>0</v>
      </c>
    </row>
    <row r="72" spans="1:9" ht="15.6">
      <c r="A72" s="160"/>
      <c r="B72" s="172"/>
      <c r="C72" s="22" t="s">
        <v>13</v>
      </c>
      <c r="D72" s="115">
        <v>0</v>
      </c>
      <c r="E72" s="105">
        <v>22.5</v>
      </c>
      <c r="F72" s="96">
        <v>0</v>
      </c>
      <c r="G72" s="105">
        <v>0</v>
      </c>
      <c r="H72" s="74">
        <v>0</v>
      </c>
      <c r="I72" s="84">
        <f t="shared" si="18"/>
        <v>22.5</v>
      </c>
    </row>
    <row r="73" spans="1:9" ht="31.8" thickBot="1">
      <c r="A73" s="161"/>
      <c r="B73" s="173"/>
      <c r="C73" s="29" t="s">
        <v>30</v>
      </c>
      <c r="D73" s="116">
        <v>0</v>
      </c>
      <c r="E73" s="79">
        <v>0</v>
      </c>
      <c r="F73" s="97">
        <v>0</v>
      </c>
      <c r="G73" s="79">
        <v>0</v>
      </c>
      <c r="H73" s="75">
        <v>0</v>
      </c>
      <c r="I73" s="85">
        <f t="shared" si="18"/>
        <v>0</v>
      </c>
    </row>
    <row r="74" spans="1:9" s="4" customFormat="1" ht="22.5" customHeight="1">
      <c r="A74" s="35" t="s">
        <v>22</v>
      </c>
      <c r="B74" s="32" t="s">
        <v>35</v>
      </c>
      <c r="C74" s="27" t="s">
        <v>16</v>
      </c>
      <c r="D74" s="112">
        <f>D75</f>
        <v>0</v>
      </c>
      <c r="E74" s="78">
        <f t="shared" ref="E74:H74" si="21">E75</f>
        <v>0</v>
      </c>
      <c r="F74" s="94">
        <f t="shared" si="21"/>
        <v>0</v>
      </c>
      <c r="G74" s="78">
        <f t="shared" si="21"/>
        <v>200</v>
      </c>
      <c r="H74" s="78">
        <f t="shared" si="21"/>
        <v>450</v>
      </c>
      <c r="I74" s="83">
        <f t="shared" si="2"/>
        <v>650</v>
      </c>
    </row>
    <row r="75" spans="1:9" ht="23.25" customHeight="1" thickBot="1">
      <c r="A75" s="120" t="s">
        <v>26</v>
      </c>
      <c r="B75" s="33" t="s">
        <v>11</v>
      </c>
      <c r="C75" s="29" t="s">
        <v>13</v>
      </c>
      <c r="D75" s="116">
        <v>0</v>
      </c>
      <c r="E75" s="79">
        <v>0</v>
      </c>
      <c r="F75" s="97">
        <v>0</v>
      </c>
      <c r="G75" s="79">
        <v>200</v>
      </c>
      <c r="H75" s="79">
        <v>450</v>
      </c>
      <c r="I75" s="85">
        <f t="shared" si="2"/>
        <v>650</v>
      </c>
    </row>
    <row r="76" spans="1:9" ht="46.8">
      <c r="A76" s="35" t="s">
        <v>22</v>
      </c>
      <c r="B76" s="36" t="s">
        <v>7</v>
      </c>
      <c r="C76" s="30"/>
      <c r="D76" s="112">
        <f>D77</f>
        <v>0</v>
      </c>
      <c r="E76" s="78">
        <f t="shared" ref="E76:H76" si="22">E77</f>
        <v>10</v>
      </c>
      <c r="F76" s="94">
        <f t="shared" si="22"/>
        <v>20</v>
      </c>
      <c r="G76" s="78">
        <f t="shared" si="22"/>
        <v>20</v>
      </c>
      <c r="H76" s="78">
        <f t="shared" si="22"/>
        <v>20</v>
      </c>
      <c r="I76" s="83">
        <f t="shared" si="2"/>
        <v>70</v>
      </c>
    </row>
    <row r="77" spans="1:9" ht="15.6">
      <c r="A77" s="168" t="s">
        <v>26</v>
      </c>
      <c r="B77" s="171" t="s">
        <v>11</v>
      </c>
      <c r="C77" s="22" t="s">
        <v>16</v>
      </c>
      <c r="D77" s="115">
        <f>D80</f>
        <v>0</v>
      </c>
      <c r="E77" s="105">
        <f t="shared" ref="E77:H77" si="23">E80</f>
        <v>10</v>
      </c>
      <c r="F77" s="96">
        <f t="shared" si="23"/>
        <v>20</v>
      </c>
      <c r="G77" s="105">
        <f>G80</f>
        <v>20</v>
      </c>
      <c r="H77" s="74">
        <f t="shared" si="23"/>
        <v>20</v>
      </c>
      <c r="I77" s="84">
        <f t="shared" si="2"/>
        <v>70</v>
      </c>
    </row>
    <row r="78" spans="1:9" ht="15.6">
      <c r="A78" s="160"/>
      <c r="B78" s="172"/>
      <c r="C78" s="22" t="s">
        <v>15</v>
      </c>
      <c r="D78" s="115">
        <v>0</v>
      </c>
      <c r="E78" s="105">
        <v>0</v>
      </c>
      <c r="F78" s="96">
        <v>0</v>
      </c>
      <c r="G78" s="105">
        <v>0</v>
      </c>
      <c r="H78" s="74">
        <v>0</v>
      </c>
      <c r="I78" s="84">
        <f t="shared" si="2"/>
        <v>0</v>
      </c>
    </row>
    <row r="79" spans="1:9" ht="15.6">
      <c r="A79" s="160"/>
      <c r="B79" s="172"/>
      <c r="C79" s="22" t="s">
        <v>14</v>
      </c>
      <c r="D79" s="115">
        <v>0</v>
      </c>
      <c r="E79" s="105">
        <v>0</v>
      </c>
      <c r="F79" s="96">
        <v>0</v>
      </c>
      <c r="G79" s="105">
        <v>0</v>
      </c>
      <c r="H79" s="74">
        <v>0</v>
      </c>
      <c r="I79" s="84">
        <f t="shared" si="2"/>
        <v>0</v>
      </c>
    </row>
    <row r="80" spans="1:9" ht="15.6">
      <c r="A80" s="160"/>
      <c r="B80" s="172"/>
      <c r="C80" s="22" t="s">
        <v>13</v>
      </c>
      <c r="D80" s="115">
        <v>0</v>
      </c>
      <c r="E80" s="105">
        <v>10</v>
      </c>
      <c r="F80" s="96">
        <v>20</v>
      </c>
      <c r="G80" s="105">
        <v>20</v>
      </c>
      <c r="H80" s="74">
        <v>20</v>
      </c>
      <c r="I80" s="84">
        <f t="shared" si="2"/>
        <v>70</v>
      </c>
    </row>
    <row r="81" spans="1:9" ht="31.8" thickBot="1">
      <c r="A81" s="161"/>
      <c r="B81" s="173"/>
      <c r="C81" s="29" t="s">
        <v>30</v>
      </c>
      <c r="D81" s="116">
        <v>0</v>
      </c>
      <c r="E81" s="79">
        <v>0</v>
      </c>
      <c r="F81" s="97">
        <v>0</v>
      </c>
      <c r="G81" s="79">
        <v>0</v>
      </c>
      <c r="H81" s="75">
        <v>0</v>
      </c>
      <c r="I81" s="85">
        <f t="shared" si="2"/>
        <v>0</v>
      </c>
    </row>
    <row r="82" spans="1:9" ht="28.2" hidden="1">
      <c r="A82" s="35" t="s">
        <v>22</v>
      </c>
      <c r="B82" s="46" t="s">
        <v>39</v>
      </c>
      <c r="C82" s="30"/>
      <c r="D82" s="112">
        <f>D83</f>
        <v>0</v>
      </c>
      <c r="E82" s="78">
        <f t="shared" ref="E82:H82" si="24">E83</f>
        <v>0</v>
      </c>
      <c r="F82" s="94">
        <f t="shared" si="24"/>
        <v>0</v>
      </c>
      <c r="G82" s="78">
        <f t="shared" si="24"/>
        <v>0</v>
      </c>
      <c r="H82" s="71">
        <f t="shared" si="24"/>
        <v>0</v>
      </c>
      <c r="I82" s="83">
        <f t="shared" ref="I82:I87" si="25">SUM(D82:H82)</f>
        <v>0</v>
      </c>
    </row>
    <row r="83" spans="1:9" ht="15.6" hidden="1">
      <c r="A83" s="168" t="s">
        <v>26</v>
      </c>
      <c r="B83" s="171" t="s">
        <v>11</v>
      </c>
      <c r="C83" s="22" t="s">
        <v>16</v>
      </c>
      <c r="D83" s="115">
        <f>D86</f>
        <v>0</v>
      </c>
      <c r="E83" s="105">
        <f t="shared" ref="E83:H83" si="26">E86</f>
        <v>0</v>
      </c>
      <c r="F83" s="96">
        <f t="shared" si="26"/>
        <v>0</v>
      </c>
      <c r="G83" s="105">
        <f t="shared" si="26"/>
        <v>0</v>
      </c>
      <c r="H83" s="74">
        <f t="shared" si="26"/>
        <v>0</v>
      </c>
      <c r="I83" s="84">
        <f t="shared" si="25"/>
        <v>0</v>
      </c>
    </row>
    <row r="84" spans="1:9" ht="15.6" hidden="1">
      <c r="A84" s="160"/>
      <c r="B84" s="172"/>
      <c r="C84" s="22" t="s">
        <v>15</v>
      </c>
      <c r="D84" s="115">
        <v>0</v>
      </c>
      <c r="E84" s="105">
        <v>0</v>
      </c>
      <c r="F84" s="96">
        <v>0</v>
      </c>
      <c r="G84" s="105">
        <v>0</v>
      </c>
      <c r="H84" s="74">
        <v>0</v>
      </c>
      <c r="I84" s="84">
        <f t="shared" si="25"/>
        <v>0</v>
      </c>
    </row>
    <row r="85" spans="1:9" ht="15.6" hidden="1">
      <c r="A85" s="160"/>
      <c r="B85" s="172"/>
      <c r="C85" s="22" t="s">
        <v>14</v>
      </c>
      <c r="D85" s="115">
        <v>0</v>
      </c>
      <c r="E85" s="105">
        <v>0</v>
      </c>
      <c r="F85" s="96">
        <v>0</v>
      </c>
      <c r="G85" s="105">
        <v>0</v>
      </c>
      <c r="H85" s="74">
        <v>0</v>
      </c>
      <c r="I85" s="84">
        <f t="shared" si="25"/>
        <v>0</v>
      </c>
    </row>
    <row r="86" spans="1:9" ht="15.6" hidden="1">
      <c r="A86" s="160"/>
      <c r="B86" s="172"/>
      <c r="C86" s="22" t="s">
        <v>13</v>
      </c>
      <c r="D86" s="115">
        <v>0</v>
      </c>
      <c r="E86" s="105">
        <v>0</v>
      </c>
      <c r="F86" s="96">
        <v>0</v>
      </c>
      <c r="G86" s="105">
        <v>0</v>
      </c>
      <c r="H86" s="74">
        <v>0</v>
      </c>
      <c r="I86" s="84">
        <f t="shared" si="25"/>
        <v>0</v>
      </c>
    </row>
    <row r="87" spans="1:9" ht="31.8" hidden="1" thickBot="1">
      <c r="A87" s="161"/>
      <c r="B87" s="173"/>
      <c r="C87" s="29" t="s">
        <v>30</v>
      </c>
      <c r="D87" s="116">
        <v>0</v>
      </c>
      <c r="E87" s="79">
        <v>0</v>
      </c>
      <c r="F87" s="97">
        <v>0</v>
      </c>
      <c r="G87" s="79">
        <v>0</v>
      </c>
      <c r="H87" s="75">
        <v>0</v>
      </c>
      <c r="I87" s="85">
        <f t="shared" si="25"/>
        <v>0</v>
      </c>
    </row>
    <row r="88" spans="1:9" ht="42.6" thickBot="1">
      <c r="A88" s="35" t="s">
        <v>22</v>
      </c>
      <c r="B88" s="54" t="s">
        <v>40</v>
      </c>
      <c r="C88" s="30"/>
      <c r="D88" s="112">
        <f>D94</f>
        <v>10</v>
      </c>
      <c r="E88" s="78">
        <f>E89+E94</f>
        <v>8.52</v>
      </c>
      <c r="F88" s="94">
        <f>F94</f>
        <v>4.0999999999999996</v>
      </c>
      <c r="G88" s="78">
        <f t="shared" ref="G88:H88" si="27">G89</f>
        <v>0</v>
      </c>
      <c r="H88" s="71">
        <f t="shared" si="27"/>
        <v>0</v>
      </c>
      <c r="I88" s="83">
        <f>I94</f>
        <v>22.619999999999997</v>
      </c>
    </row>
    <row r="89" spans="1:9" ht="15.75" hidden="1" customHeight="1">
      <c r="A89" s="168" t="s">
        <v>26</v>
      </c>
      <c r="B89" s="163" t="s">
        <v>23</v>
      </c>
      <c r="C89" s="22" t="s">
        <v>16</v>
      </c>
      <c r="D89" s="115">
        <f>D92</f>
        <v>0</v>
      </c>
      <c r="E89" s="105">
        <f t="shared" ref="E89:H89" si="28">E92</f>
        <v>0</v>
      </c>
      <c r="F89" s="96">
        <f t="shared" si="28"/>
        <v>0</v>
      </c>
      <c r="G89" s="105">
        <f t="shared" si="28"/>
        <v>0</v>
      </c>
      <c r="H89" s="74">
        <f t="shared" si="28"/>
        <v>0</v>
      </c>
      <c r="I89" s="84">
        <f t="shared" ref="I89:I93" si="29">SUM(D89:H89)</f>
        <v>0</v>
      </c>
    </row>
    <row r="90" spans="1:9" ht="15.6" hidden="1">
      <c r="A90" s="160"/>
      <c r="B90" s="166"/>
      <c r="C90" s="22" t="s">
        <v>15</v>
      </c>
      <c r="D90" s="115">
        <v>0</v>
      </c>
      <c r="E90" s="105">
        <v>0</v>
      </c>
      <c r="F90" s="96">
        <v>0</v>
      </c>
      <c r="G90" s="105">
        <v>0</v>
      </c>
      <c r="H90" s="74">
        <v>0</v>
      </c>
      <c r="I90" s="84">
        <f t="shared" si="29"/>
        <v>0</v>
      </c>
    </row>
    <row r="91" spans="1:9" ht="15.6" hidden="1">
      <c r="A91" s="160"/>
      <c r="B91" s="166"/>
      <c r="C91" s="22" t="s">
        <v>14</v>
      </c>
      <c r="D91" s="115">
        <v>0</v>
      </c>
      <c r="E91" s="105">
        <v>0</v>
      </c>
      <c r="F91" s="96">
        <v>0</v>
      </c>
      <c r="G91" s="105">
        <v>0</v>
      </c>
      <c r="H91" s="74">
        <v>0</v>
      </c>
      <c r="I91" s="84">
        <f t="shared" si="29"/>
        <v>0</v>
      </c>
    </row>
    <row r="92" spans="1:9" ht="15.6" hidden="1">
      <c r="A92" s="160"/>
      <c r="B92" s="166"/>
      <c r="C92" s="22" t="s">
        <v>13</v>
      </c>
      <c r="D92" s="115"/>
      <c r="E92" s="105">
        <v>0</v>
      </c>
      <c r="F92" s="96"/>
      <c r="G92" s="105"/>
      <c r="H92" s="74"/>
      <c r="I92" s="84">
        <f t="shared" si="29"/>
        <v>0</v>
      </c>
    </row>
    <row r="93" spans="1:9" ht="31.8" hidden="1" thickBot="1">
      <c r="A93" s="161"/>
      <c r="B93" s="167"/>
      <c r="C93" s="29" t="s">
        <v>30</v>
      </c>
      <c r="D93" s="116">
        <v>0</v>
      </c>
      <c r="E93" s="79">
        <v>0</v>
      </c>
      <c r="F93" s="97">
        <v>0</v>
      </c>
      <c r="G93" s="79">
        <v>0</v>
      </c>
      <c r="H93" s="75">
        <v>0</v>
      </c>
      <c r="I93" s="85">
        <f t="shared" si="29"/>
        <v>0</v>
      </c>
    </row>
    <row r="94" spans="1:9" ht="15.75" customHeight="1">
      <c r="A94" s="168" t="s">
        <v>26</v>
      </c>
      <c r="B94" s="162" t="s">
        <v>25</v>
      </c>
      <c r="C94" s="22" t="s">
        <v>16</v>
      </c>
      <c r="D94" s="115">
        <f>D97</f>
        <v>10</v>
      </c>
      <c r="E94" s="105">
        <f>E97+E96</f>
        <v>8.52</v>
      </c>
      <c r="F94" s="96">
        <f>F97+F96</f>
        <v>4.0999999999999996</v>
      </c>
      <c r="G94" s="105">
        <f t="shared" ref="G94:H94" si="30">G97</f>
        <v>0</v>
      </c>
      <c r="H94" s="74">
        <f t="shared" si="30"/>
        <v>0</v>
      </c>
      <c r="I94" s="84">
        <f t="shared" ref="I94:I98" si="31">SUM(D94:H94)</f>
        <v>22.619999999999997</v>
      </c>
    </row>
    <row r="95" spans="1:9" ht="15.6">
      <c r="A95" s="160"/>
      <c r="B95" s="163"/>
      <c r="C95" s="22" t="s">
        <v>15</v>
      </c>
      <c r="D95" s="115">
        <v>0</v>
      </c>
      <c r="E95" s="105">
        <v>0</v>
      </c>
      <c r="F95" s="96">
        <v>0</v>
      </c>
      <c r="G95" s="105">
        <v>0</v>
      </c>
      <c r="H95" s="74">
        <v>0</v>
      </c>
      <c r="I95" s="84">
        <f t="shared" si="31"/>
        <v>0</v>
      </c>
    </row>
    <row r="96" spans="1:9" ht="15.6">
      <c r="A96" s="160"/>
      <c r="B96" s="163"/>
      <c r="C96" s="22" t="s">
        <v>14</v>
      </c>
      <c r="D96" s="115">
        <v>0</v>
      </c>
      <c r="E96" s="105">
        <v>8.42</v>
      </c>
      <c r="F96" s="96">
        <v>4</v>
      </c>
      <c r="G96" s="105">
        <v>0</v>
      </c>
      <c r="H96" s="74">
        <v>0</v>
      </c>
      <c r="I96" s="84">
        <f t="shared" si="31"/>
        <v>12.42</v>
      </c>
    </row>
    <row r="97" spans="1:9" ht="15.6">
      <c r="A97" s="160"/>
      <c r="B97" s="163"/>
      <c r="C97" s="22" t="s">
        <v>13</v>
      </c>
      <c r="D97" s="115">
        <v>10</v>
      </c>
      <c r="E97" s="105">
        <v>0.1</v>
      </c>
      <c r="F97" s="96">
        <v>0.1</v>
      </c>
      <c r="G97" s="105">
        <v>0</v>
      </c>
      <c r="H97" s="74">
        <v>0</v>
      </c>
      <c r="I97" s="84">
        <f t="shared" si="31"/>
        <v>10.199999999999999</v>
      </c>
    </row>
    <row r="98" spans="1:9" ht="36.75" customHeight="1" thickBot="1">
      <c r="A98" s="161"/>
      <c r="B98" s="170"/>
      <c r="C98" s="29" t="s">
        <v>30</v>
      </c>
      <c r="D98" s="116">
        <v>0</v>
      </c>
      <c r="E98" s="79">
        <v>0</v>
      </c>
      <c r="F98" s="97">
        <v>0</v>
      </c>
      <c r="G98" s="79">
        <v>0</v>
      </c>
      <c r="H98" s="75">
        <v>0</v>
      </c>
      <c r="I98" s="85">
        <f t="shared" si="31"/>
        <v>0</v>
      </c>
    </row>
    <row r="99" spans="1:9" ht="48.75" customHeight="1">
      <c r="A99" s="7" t="s">
        <v>22</v>
      </c>
      <c r="B99" s="12" t="s">
        <v>9</v>
      </c>
      <c r="C99" s="16" t="s">
        <v>27</v>
      </c>
      <c r="D99" s="110">
        <f>D100</f>
        <v>605.6</v>
      </c>
      <c r="E99" s="102">
        <f>E100</f>
        <v>588.9</v>
      </c>
      <c r="F99" s="91">
        <f t="shared" ref="F99:H99" si="32">F100</f>
        <v>786.8</v>
      </c>
      <c r="G99" s="102">
        <f t="shared" si="32"/>
        <v>441.8</v>
      </c>
      <c r="H99" s="102">
        <f t="shared" si="32"/>
        <v>191.8</v>
      </c>
      <c r="I99" s="88">
        <f t="shared" ref="I99" si="33">SUM(D99:H99)</f>
        <v>2614.9</v>
      </c>
    </row>
    <row r="100" spans="1:9" ht="15.6">
      <c r="A100" s="168" t="s">
        <v>26</v>
      </c>
      <c r="B100" s="169" t="s">
        <v>24</v>
      </c>
      <c r="C100" s="22" t="s">
        <v>16</v>
      </c>
      <c r="D100" s="115">
        <f>D103</f>
        <v>605.6</v>
      </c>
      <c r="E100" s="105">
        <f t="shared" ref="E100:H100" si="34">E103</f>
        <v>588.9</v>
      </c>
      <c r="F100" s="96">
        <f t="shared" si="34"/>
        <v>786.8</v>
      </c>
      <c r="G100" s="105">
        <f t="shared" si="34"/>
        <v>441.8</v>
      </c>
      <c r="H100" s="74">
        <f t="shared" si="34"/>
        <v>191.8</v>
      </c>
      <c r="I100" s="84">
        <f t="shared" si="2"/>
        <v>2614.9</v>
      </c>
    </row>
    <row r="101" spans="1:9" ht="15.6">
      <c r="A101" s="160"/>
      <c r="B101" s="163"/>
      <c r="C101" s="22" t="s">
        <v>15</v>
      </c>
      <c r="D101" s="115">
        <v>0</v>
      </c>
      <c r="E101" s="105">
        <v>0</v>
      </c>
      <c r="F101" s="96">
        <v>0</v>
      </c>
      <c r="G101" s="105">
        <v>0</v>
      </c>
      <c r="H101" s="74">
        <v>0</v>
      </c>
      <c r="I101" s="84">
        <f t="shared" si="2"/>
        <v>0</v>
      </c>
    </row>
    <row r="102" spans="1:9" ht="15.6">
      <c r="A102" s="160"/>
      <c r="B102" s="163"/>
      <c r="C102" s="22" t="s">
        <v>14</v>
      </c>
      <c r="D102" s="115">
        <v>0</v>
      </c>
      <c r="E102" s="105">
        <v>0</v>
      </c>
      <c r="F102" s="96">
        <v>0</v>
      </c>
      <c r="G102" s="105">
        <v>0</v>
      </c>
      <c r="H102" s="74">
        <v>0</v>
      </c>
      <c r="I102" s="84">
        <f t="shared" si="2"/>
        <v>0</v>
      </c>
    </row>
    <row r="103" spans="1:9" ht="15.6">
      <c r="A103" s="160"/>
      <c r="B103" s="163"/>
      <c r="C103" s="22" t="s">
        <v>13</v>
      </c>
      <c r="D103" s="115">
        <v>605.6</v>
      </c>
      <c r="E103" s="105">
        <v>588.9</v>
      </c>
      <c r="F103" s="96">
        <v>786.8</v>
      </c>
      <c r="G103" s="105">
        <v>441.8</v>
      </c>
      <c r="H103" s="74">
        <v>191.8</v>
      </c>
      <c r="I103" s="84">
        <f t="shared" si="2"/>
        <v>2614.9</v>
      </c>
    </row>
    <row r="104" spans="1:9" ht="31.8" thickBot="1">
      <c r="A104" s="161"/>
      <c r="B104" s="164"/>
      <c r="C104" s="29" t="s">
        <v>30</v>
      </c>
      <c r="D104" s="116">
        <v>0</v>
      </c>
      <c r="E104" s="79">
        <v>0</v>
      </c>
      <c r="F104" s="97">
        <v>0</v>
      </c>
      <c r="G104" s="79">
        <v>0</v>
      </c>
      <c r="H104" s="75">
        <v>0</v>
      </c>
      <c r="I104" s="85">
        <f t="shared" si="2"/>
        <v>0</v>
      </c>
    </row>
    <row r="105" spans="1:9" ht="62.4" hidden="1">
      <c r="A105" s="35" t="s">
        <v>22</v>
      </c>
      <c r="B105" s="38" t="s">
        <v>12</v>
      </c>
      <c r="C105" s="30"/>
      <c r="D105" s="112">
        <f>D106</f>
        <v>0</v>
      </c>
      <c r="E105" s="78">
        <f t="shared" ref="E105:H105" si="35">E106</f>
        <v>0</v>
      </c>
      <c r="F105" s="94">
        <f t="shared" si="35"/>
        <v>0</v>
      </c>
      <c r="G105" s="78">
        <f t="shared" si="35"/>
        <v>0</v>
      </c>
      <c r="H105" s="71">
        <f t="shared" si="35"/>
        <v>0</v>
      </c>
      <c r="I105" s="83">
        <f t="shared" si="2"/>
        <v>0</v>
      </c>
    </row>
    <row r="106" spans="1:9" ht="15.6" hidden="1">
      <c r="A106" s="168" t="s">
        <v>26</v>
      </c>
      <c r="B106" s="169" t="s">
        <v>25</v>
      </c>
      <c r="C106" s="22" t="s">
        <v>16</v>
      </c>
      <c r="D106" s="115">
        <f>D107+D108+D109+D110</f>
        <v>0</v>
      </c>
      <c r="E106" s="105">
        <f t="shared" ref="E106:H106" si="36">E107+E108+E109+E110</f>
        <v>0</v>
      </c>
      <c r="F106" s="96">
        <f t="shared" si="36"/>
        <v>0</v>
      </c>
      <c r="G106" s="105">
        <f t="shared" si="36"/>
        <v>0</v>
      </c>
      <c r="H106" s="74">
        <f t="shared" si="36"/>
        <v>0</v>
      </c>
      <c r="I106" s="84">
        <f t="shared" si="2"/>
        <v>0</v>
      </c>
    </row>
    <row r="107" spans="1:9" ht="15.6" hidden="1">
      <c r="A107" s="160"/>
      <c r="B107" s="163"/>
      <c r="C107" s="22" t="s">
        <v>15</v>
      </c>
      <c r="D107" s="115">
        <v>0</v>
      </c>
      <c r="E107" s="105">
        <v>0</v>
      </c>
      <c r="F107" s="96">
        <v>0</v>
      </c>
      <c r="G107" s="105">
        <v>0</v>
      </c>
      <c r="H107" s="74">
        <v>0</v>
      </c>
      <c r="I107" s="84">
        <f t="shared" ref="I107:I127" si="37">SUM(D107:H107)</f>
        <v>0</v>
      </c>
    </row>
    <row r="108" spans="1:9" ht="15.6" hidden="1">
      <c r="A108" s="160"/>
      <c r="B108" s="163"/>
      <c r="C108" s="22" t="s">
        <v>14</v>
      </c>
      <c r="D108" s="115">
        <v>0</v>
      </c>
      <c r="E108" s="105">
        <v>0</v>
      </c>
      <c r="F108" s="96">
        <v>0</v>
      </c>
      <c r="G108" s="105">
        <v>0</v>
      </c>
      <c r="H108" s="74">
        <v>0</v>
      </c>
      <c r="I108" s="84">
        <f t="shared" si="37"/>
        <v>0</v>
      </c>
    </row>
    <row r="109" spans="1:9" ht="15.6" hidden="1">
      <c r="A109" s="160"/>
      <c r="B109" s="163"/>
      <c r="C109" s="22" t="s">
        <v>13</v>
      </c>
      <c r="D109" s="115">
        <v>0</v>
      </c>
      <c r="E109" s="105">
        <v>0</v>
      </c>
      <c r="F109" s="96">
        <v>0</v>
      </c>
      <c r="G109" s="105"/>
      <c r="H109" s="74"/>
      <c r="I109" s="84">
        <f t="shared" si="37"/>
        <v>0</v>
      </c>
    </row>
    <row r="110" spans="1:9" ht="31.8" hidden="1" thickBot="1">
      <c r="A110" s="161"/>
      <c r="B110" s="164"/>
      <c r="C110" s="29" t="s">
        <v>30</v>
      </c>
      <c r="D110" s="116">
        <v>0</v>
      </c>
      <c r="E110" s="79">
        <v>0</v>
      </c>
      <c r="F110" s="97">
        <v>0</v>
      </c>
      <c r="G110" s="79">
        <v>0</v>
      </c>
      <c r="H110" s="75">
        <v>0</v>
      </c>
      <c r="I110" s="85">
        <f t="shared" si="37"/>
        <v>0</v>
      </c>
    </row>
    <row r="111" spans="1:9" ht="58.5" customHeight="1">
      <c r="A111" s="35" t="s">
        <v>22</v>
      </c>
      <c r="B111" s="36" t="s">
        <v>8</v>
      </c>
      <c r="C111" s="30"/>
      <c r="D111" s="112">
        <f>D112</f>
        <v>0.7</v>
      </c>
      <c r="E111" s="78">
        <f t="shared" ref="E111:H111" si="38">E112</f>
        <v>1.1000000000000001</v>
      </c>
      <c r="F111" s="94">
        <f t="shared" si="38"/>
        <v>0.8</v>
      </c>
      <c r="G111" s="78">
        <f t="shared" si="38"/>
        <v>0.8</v>
      </c>
      <c r="H111" s="71">
        <f t="shared" si="38"/>
        <v>0.8</v>
      </c>
      <c r="I111" s="83">
        <f t="shared" si="37"/>
        <v>4.2</v>
      </c>
    </row>
    <row r="112" spans="1:9" ht="15.6">
      <c r="A112" s="168" t="s">
        <v>26</v>
      </c>
      <c r="B112" s="169" t="s">
        <v>25</v>
      </c>
      <c r="C112" s="22" t="s">
        <v>16</v>
      </c>
      <c r="D112" s="115">
        <f>D114</f>
        <v>0.7</v>
      </c>
      <c r="E112" s="105">
        <f t="shared" ref="E112:H112" si="39">E114</f>
        <v>1.1000000000000001</v>
      </c>
      <c r="F112" s="96">
        <f t="shared" si="39"/>
        <v>0.8</v>
      </c>
      <c r="G112" s="105">
        <f t="shared" si="39"/>
        <v>0.8</v>
      </c>
      <c r="H112" s="74">
        <f t="shared" si="39"/>
        <v>0.8</v>
      </c>
      <c r="I112" s="84">
        <f t="shared" si="37"/>
        <v>4.2</v>
      </c>
    </row>
    <row r="113" spans="1:12" ht="15.6">
      <c r="A113" s="160"/>
      <c r="B113" s="163"/>
      <c r="C113" s="22" t="s">
        <v>15</v>
      </c>
      <c r="D113" s="115">
        <v>0</v>
      </c>
      <c r="E113" s="105">
        <v>0</v>
      </c>
      <c r="F113" s="96">
        <v>0</v>
      </c>
      <c r="G113" s="105">
        <v>0</v>
      </c>
      <c r="H113" s="74">
        <v>0</v>
      </c>
      <c r="I113" s="84">
        <f t="shared" si="37"/>
        <v>0</v>
      </c>
    </row>
    <row r="114" spans="1:12" ht="15.6">
      <c r="A114" s="160"/>
      <c r="B114" s="163"/>
      <c r="C114" s="22" t="s">
        <v>14</v>
      </c>
      <c r="D114" s="115">
        <v>0.7</v>
      </c>
      <c r="E114" s="105">
        <v>1.1000000000000001</v>
      </c>
      <c r="F114" s="96">
        <v>0.8</v>
      </c>
      <c r="G114" s="105">
        <v>0.8</v>
      </c>
      <c r="H114" s="74">
        <v>0.8</v>
      </c>
      <c r="I114" s="84">
        <f t="shared" si="37"/>
        <v>4.2</v>
      </c>
    </row>
    <row r="115" spans="1:12" ht="15.6">
      <c r="A115" s="160"/>
      <c r="B115" s="163"/>
      <c r="C115" s="22" t="s">
        <v>13</v>
      </c>
      <c r="D115" s="115">
        <v>0</v>
      </c>
      <c r="E115" s="105">
        <v>0</v>
      </c>
      <c r="F115" s="96">
        <v>0</v>
      </c>
      <c r="G115" s="105">
        <v>0</v>
      </c>
      <c r="H115" s="74">
        <v>0</v>
      </c>
      <c r="I115" s="84">
        <f t="shared" si="37"/>
        <v>0</v>
      </c>
      <c r="J115" s="34">
        <v>0</v>
      </c>
    </row>
    <row r="116" spans="1:12" ht="31.8" thickBot="1">
      <c r="A116" s="161"/>
      <c r="B116" s="164"/>
      <c r="C116" s="29" t="s">
        <v>30</v>
      </c>
      <c r="D116" s="116">
        <v>0</v>
      </c>
      <c r="E116" s="79">
        <v>0</v>
      </c>
      <c r="F116" s="97">
        <v>0</v>
      </c>
      <c r="G116" s="79">
        <v>0</v>
      </c>
      <c r="H116" s="75">
        <v>0</v>
      </c>
      <c r="I116" s="85">
        <f t="shared" si="37"/>
        <v>0</v>
      </c>
    </row>
    <row r="117" spans="1:12" ht="76.5" customHeight="1">
      <c r="A117" s="35" t="s">
        <v>22</v>
      </c>
      <c r="B117" s="36" t="s">
        <v>10</v>
      </c>
      <c r="C117" s="30"/>
      <c r="D117" s="112">
        <f>D118+D123</f>
        <v>241</v>
      </c>
      <c r="E117" s="78">
        <f t="shared" ref="E117:I117" si="40">E118+E123</f>
        <v>262.7</v>
      </c>
      <c r="F117" s="94">
        <f t="shared" si="40"/>
        <v>260.5</v>
      </c>
      <c r="G117" s="78">
        <f t="shared" si="40"/>
        <v>263.2</v>
      </c>
      <c r="H117" s="71">
        <f t="shared" si="40"/>
        <v>273.5</v>
      </c>
      <c r="I117" s="83">
        <f t="shared" si="40"/>
        <v>1300.9000000000001</v>
      </c>
    </row>
    <row r="118" spans="1:12" ht="15.6">
      <c r="A118" s="168" t="s">
        <v>26</v>
      </c>
      <c r="B118" s="169" t="s">
        <v>23</v>
      </c>
      <c r="C118" s="22" t="s">
        <v>16</v>
      </c>
      <c r="D118" s="115">
        <f>D119+D121</f>
        <v>241</v>
      </c>
      <c r="E118" s="105">
        <f>E119+E120+E121+E122</f>
        <v>262.7</v>
      </c>
      <c r="F118" s="96">
        <f t="shared" ref="F118:J118" si="41">F119+F121</f>
        <v>260.5</v>
      </c>
      <c r="G118" s="105">
        <f t="shared" si="41"/>
        <v>263.2</v>
      </c>
      <c r="H118" s="74">
        <f t="shared" si="41"/>
        <v>273.5</v>
      </c>
      <c r="I118" s="84">
        <f t="shared" si="41"/>
        <v>1300.9000000000001</v>
      </c>
      <c r="J118" s="34">
        <f t="shared" si="41"/>
        <v>0</v>
      </c>
      <c r="L118" s="69"/>
    </row>
    <row r="119" spans="1:12" ht="15.6">
      <c r="A119" s="160"/>
      <c r="B119" s="163"/>
      <c r="C119" s="22" t="s">
        <v>15</v>
      </c>
      <c r="D119" s="115">
        <v>241</v>
      </c>
      <c r="E119" s="105">
        <v>262.7</v>
      </c>
      <c r="F119" s="96">
        <v>260.5</v>
      </c>
      <c r="G119" s="105">
        <v>263.2</v>
      </c>
      <c r="H119" s="74">
        <v>273.5</v>
      </c>
      <c r="I119" s="84">
        <f t="shared" si="37"/>
        <v>1300.9000000000001</v>
      </c>
    </row>
    <row r="120" spans="1:12" ht="15.6">
      <c r="A120" s="160"/>
      <c r="B120" s="163"/>
      <c r="C120" s="22" t="s">
        <v>14</v>
      </c>
      <c r="D120" s="115">
        <v>0</v>
      </c>
      <c r="E120" s="105">
        <v>0</v>
      </c>
      <c r="F120" s="96">
        <v>0</v>
      </c>
      <c r="G120" s="105">
        <v>0</v>
      </c>
      <c r="H120" s="74">
        <v>0</v>
      </c>
      <c r="I120" s="84">
        <f t="shared" si="37"/>
        <v>0</v>
      </c>
    </row>
    <row r="121" spans="1:12" ht="15.6">
      <c r="A121" s="160"/>
      <c r="B121" s="163"/>
      <c r="C121" s="22" t="s">
        <v>13</v>
      </c>
      <c r="D121" s="119">
        <v>0</v>
      </c>
      <c r="E121" s="108">
        <v>0</v>
      </c>
      <c r="F121" s="100">
        <v>0</v>
      </c>
      <c r="G121" s="108">
        <v>0</v>
      </c>
      <c r="H121" s="80">
        <v>0</v>
      </c>
      <c r="I121" s="84">
        <f t="shared" si="37"/>
        <v>0</v>
      </c>
    </row>
    <row r="122" spans="1:12" ht="35.25" customHeight="1">
      <c r="A122" s="165"/>
      <c r="B122" s="170"/>
      <c r="C122" s="22" t="s">
        <v>30</v>
      </c>
      <c r="D122" s="119">
        <v>0</v>
      </c>
      <c r="E122" s="108">
        <v>0</v>
      </c>
      <c r="F122" s="100">
        <v>0</v>
      </c>
      <c r="G122" s="108">
        <v>0</v>
      </c>
      <c r="H122" s="80">
        <v>0</v>
      </c>
      <c r="I122" s="84">
        <f t="shared" si="37"/>
        <v>0</v>
      </c>
    </row>
    <row r="123" spans="1:12" ht="15.6">
      <c r="A123" s="168" t="s">
        <v>26</v>
      </c>
      <c r="B123" s="169" t="s">
        <v>25</v>
      </c>
      <c r="C123" s="22" t="s">
        <v>16</v>
      </c>
      <c r="D123" s="115">
        <f>D124+D125+D126+D127</f>
        <v>0</v>
      </c>
      <c r="E123" s="105">
        <f t="shared" ref="E123:I123" si="42">E124+E125+E126+E127</f>
        <v>0</v>
      </c>
      <c r="F123" s="96">
        <f t="shared" si="42"/>
        <v>0</v>
      </c>
      <c r="G123" s="105">
        <f t="shared" si="42"/>
        <v>0</v>
      </c>
      <c r="H123" s="74">
        <f t="shared" si="42"/>
        <v>0</v>
      </c>
      <c r="I123" s="84">
        <f t="shared" si="42"/>
        <v>0</v>
      </c>
    </row>
    <row r="124" spans="1:12" ht="15.6">
      <c r="A124" s="160"/>
      <c r="B124" s="163"/>
      <c r="C124" s="22" t="s">
        <v>15</v>
      </c>
      <c r="D124" s="115">
        <v>0</v>
      </c>
      <c r="E124" s="105">
        <v>0</v>
      </c>
      <c r="F124" s="96">
        <v>0</v>
      </c>
      <c r="G124" s="105">
        <v>0</v>
      </c>
      <c r="H124" s="74">
        <v>0</v>
      </c>
      <c r="I124" s="84">
        <f t="shared" si="37"/>
        <v>0</v>
      </c>
    </row>
    <row r="125" spans="1:12" ht="15.6">
      <c r="A125" s="160"/>
      <c r="B125" s="163"/>
      <c r="C125" s="22" t="s">
        <v>14</v>
      </c>
      <c r="D125" s="115">
        <v>0</v>
      </c>
      <c r="E125" s="105">
        <v>0</v>
      </c>
      <c r="F125" s="96">
        <v>0</v>
      </c>
      <c r="G125" s="105">
        <v>0</v>
      </c>
      <c r="H125" s="74">
        <v>0</v>
      </c>
      <c r="I125" s="84">
        <f t="shared" si="37"/>
        <v>0</v>
      </c>
    </row>
    <row r="126" spans="1:12" ht="15.6">
      <c r="A126" s="160"/>
      <c r="B126" s="163"/>
      <c r="C126" s="22" t="s">
        <v>13</v>
      </c>
      <c r="D126" s="115">
        <v>0</v>
      </c>
      <c r="E126" s="105">
        <v>0</v>
      </c>
      <c r="F126" s="96">
        <v>0</v>
      </c>
      <c r="G126" s="105">
        <v>0</v>
      </c>
      <c r="H126" s="74">
        <v>0</v>
      </c>
      <c r="I126" s="84">
        <f t="shared" si="37"/>
        <v>0</v>
      </c>
    </row>
    <row r="127" spans="1:12" ht="31.8" thickBot="1">
      <c r="A127" s="161"/>
      <c r="B127" s="164"/>
      <c r="C127" s="29" t="s">
        <v>30</v>
      </c>
      <c r="D127" s="116">
        <v>0</v>
      </c>
      <c r="E127" s="79">
        <v>0</v>
      </c>
      <c r="F127" s="97">
        <v>0</v>
      </c>
      <c r="G127" s="79">
        <v>0</v>
      </c>
      <c r="H127" s="75">
        <v>0</v>
      </c>
      <c r="I127" s="85">
        <f t="shared" si="37"/>
        <v>0</v>
      </c>
    </row>
    <row r="128" spans="1:12">
      <c r="A128" s="39"/>
      <c r="B128" s="39"/>
    </row>
    <row r="129" spans="1:2">
      <c r="A129" s="39"/>
      <c r="B129" s="39"/>
    </row>
    <row r="130" spans="1:2">
      <c r="A130" s="39"/>
      <c r="B130" s="39"/>
    </row>
    <row r="131" spans="1:2">
      <c r="A131" s="39"/>
      <c r="B131" s="39"/>
    </row>
    <row r="132" spans="1:2">
      <c r="A132" s="39"/>
      <c r="B132" s="39"/>
    </row>
    <row r="133" spans="1:2">
      <c r="A133" s="39"/>
      <c r="B133" s="39"/>
    </row>
    <row r="134" spans="1:2">
      <c r="A134" s="39"/>
      <c r="B134" s="39"/>
    </row>
    <row r="135" spans="1:2">
      <c r="A135" s="39"/>
      <c r="B135" s="39"/>
    </row>
    <row r="136" spans="1:2">
      <c r="A136" s="39"/>
      <c r="B136" s="39"/>
    </row>
    <row r="137" spans="1:2">
      <c r="A137" s="39"/>
      <c r="B137" s="39"/>
    </row>
    <row r="138" spans="1:2">
      <c r="A138" s="39"/>
      <c r="B138" s="39"/>
    </row>
    <row r="139" spans="1:2">
      <c r="A139" s="39"/>
      <c r="B139" s="39"/>
    </row>
    <row r="140" spans="1:2">
      <c r="A140" s="39"/>
      <c r="B140" s="39"/>
    </row>
    <row r="141" spans="1:2">
      <c r="A141" s="39"/>
      <c r="B141" s="39"/>
    </row>
    <row r="142" spans="1:2">
      <c r="A142" s="39"/>
      <c r="B142" s="39"/>
    </row>
    <row r="143" spans="1:2">
      <c r="A143" s="39"/>
      <c r="B143" s="39"/>
    </row>
    <row r="144" spans="1:2">
      <c r="A144" s="39"/>
      <c r="B144" s="39"/>
    </row>
    <row r="145" spans="1:2">
      <c r="A145" s="39"/>
      <c r="B145" s="39"/>
    </row>
    <row r="146" spans="1:2">
      <c r="A146" s="39"/>
      <c r="B146" s="39"/>
    </row>
    <row r="147" spans="1:2">
      <c r="A147" s="39"/>
      <c r="B147" s="39"/>
    </row>
    <row r="148" spans="1:2">
      <c r="A148" s="39"/>
      <c r="B148" s="39"/>
    </row>
    <row r="149" spans="1:2">
      <c r="A149" s="39"/>
      <c r="B149" s="39"/>
    </row>
    <row r="150" spans="1:2">
      <c r="A150" s="39"/>
      <c r="B150" s="39"/>
    </row>
    <row r="151" spans="1:2">
      <c r="A151" s="39"/>
      <c r="B151" s="39"/>
    </row>
    <row r="152" spans="1:2">
      <c r="A152" s="39"/>
      <c r="B152" s="39"/>
    </row>
    <row r="153" spans="1:2">
      <c r="A153" s="39"/>
      <c r="B153" s="39"/>
    </row>
    <row r="154" spans="1:2">
      <c r="A154" s="39"/>
      <c r="B154" s="39"/>
    </row>
    <row r="155" spans="1:2">
      <c r="A155" s="39"/>
      <c r="B155" s="39"/>
    </row>
    <row r="156" spans="1:2">
      <c r="A156" s="39"/>
      <c r="B156" s="39"/>
    </row>
    <row r="157" spans="1:2">
      <c r="A157" s="39"/>
      <c r="B157" s="39"/>
    </row>
    <row r="158" spans="1:2">
      <c r="A158" s="39"/>
      <c r="B158" s="39"/>
    </row>
    <row r="159" spans="1:2">
      <c r="A159" s="39"/>
      <c r="B159" s="39"/>
    </row>
    <row r="160" spans="1:2">
      <c r="A160" s="39"/>
      <c r="B160" s="39"/>
    </row>
    <row r="161" spans="1:2">
      <c r="A161" s="39"/>
      <c r="B161" s="39"/>
    </row>
    <row r="162" spans="1:2">
      <c r="A162" s="39"/>
      <c r="B162" s="39"/>
    </row>
    <row r="163" spans="1:2">
      <c r="A163" s="39"/>
      <c r="B163" s="39"/>
    </row>
    <row r="164" spans="1:2">
      <c r="A164" s="39"/>
      <c r="B164" s="39"/>
    </row>
    <row r="165" spans="1:2">
      <c r="A165" s="39"/>
      <c r="B165" s="39"/>
    </row>
    <row r="166" spans="1:2">
      <c r="A166" s="39"/>
      <c r="B166" s="39"/>
    </row>
    <row r="167" spans="1:2">
      <c r="A167" s="39"/>
      <c r="B167" s="39"/>
    </row>
    <row r="168" spans="1:2">
      <c r="A168" s="39"/>
      <c r="B168" s="39"/>
    </row>
    <row r="169" spans="1:2">
      <c r="A169" s="39"/>
      <c r="B169" s="39"/>
    </row>
    <row r="170" spans="1:2">
      <c r="A170" s="39"/>
      <c r="B170" s="39"/>
    </row>
    <row r="171" spans="1:2">
      <c r="A171" s="39"/>
      <c r="B171" s="39"/>
    </row>
    <row r="172" spans="1:2">
      <c r="A172" s="39"/>
      <c r="B172" s="39"/>
    </row>
    <row r="173" spans="1:2">
      <c r="A173" s="39"/>
      <c r="B173" s="39"/>
    </row>
    <row r="174" spans="1:2">
      <c r="A174" s="39"/>
      <c r="B174" s="39"/>
    </row>
    <row r="175" spans="1:2">
      <c r="A175" s="39"/>
      <c r="B175" s="39"/>
    </row>
    <row r="176" spans="1:2">
      <c r="A176" s="39"/>
      <c r="B176" s="39"/>
    </row>
    <row r="177" spans="1:2">
      <c r="A177" s="39"/>
      <c r="B177" s="39"/>
    </row>
    <row r="178" spans="1:2">
      <c r="A178" s="39"/>
      <c r="B178" s="39"/>
    </row>
    <row r="179" spans="1:2">
      <c r="A179" s="39"/>
      <c r="B179" s="39"/>
    </row>
    <row r="180" spans="1:2">
      <c r="A180" s="39"/>
      <c r="B180" s="39"/>
    </row>
    <row r="181" spans="1:2">
      <c r="A181" s="39"/>
      <c r="B181" s="39"/>
    </row>
    <row r="182" spans="1:2">
      <c r="A182" s="39"/>
      <c r="B182" s="39"/>
    </row>
    <row r="183" spans="1:2">
      <c r="A183" s="39"/>
      <c r="B183" s="39"/>
    </row>
    <row r="184" spans="1:2">
      <c r="A184" s="39"/>
      <c r="B184" s="39"/>
    </row>
    <row r="185" spans="1:2">
      <c r="A185" s="39"/>
      <c r="B185" s="39"/>
    </row>
    <row r="186" spans="1:2">
      <c r="A186" s="39"/>
      <c r="B186" s="39"/>
    </row>
    <row r="187" spans="1:2">
      <c r="A187" s="39"/>
      <c r="B187" s="39"/>
    </row>
    <row r="188" spans="1:2">
      <c r="A188" s="39"/>
      <c r="B188" s="39"/>
    </row>
    <row r="189" spans="1:2">
      <c r="A189" s="39"/>
      <c r="B189" s="39"/>
    </row>
    <row r="190" spans="1:2">
      <c r="A190" s="39"/>
      <c r="B190" s="39"/>
    </row>
    <row r="191" spans="1:2">
      <c r="A191" s="39"/>
      <c r="B191" s="39"/>
    </row>
    <row r="192" spans="1:2">
      <c r="A192" s="39"/>
      <c r="B192" s="39"/>
    </row>
    <row r="193" spans="1:2">
      <c r="A193" s="39"/>
      <c r="B193" s="39"/>
    </row>
    <row r="194" spans="1:2">
      <c r="A194" s="39"/>
      <c r="B194" s="39"/>
    </row>
    <row r="195" spans="1:2">
      <c r="A195" s="39"/>
      <c r="B195" s="39"/>
    </row>
    <row r="196" spans="1:2">
      <c r="A196" s="39"/>
      <c r="B196" s="39"/>
    </row>
    <row r="197" spans="1:2">
      <c r="A197" s="39"/>
      <c r="B197" s="39"/>
    </row>
    <row r="198" spans="1:2">
      <c r="A198" s="39"/>
      <c r="B198" s="39"/>
    </row>
    <row r="199" spans="1:2">
      <c r="A199" s="39"/>
      <c r="B199" s="39"/>
    </row>
    <row r="200" spans="1:2">
      <c r="A200" s="39"/>
      <c r="B200" s="39"/>
    </row>
    <row r="201" spans="1:2">
      <c r="A201" s="39"/>
      <c r="B201" s="39"/>
    </row>
    <row r="202" spans="1:2">
      <c r="A202" s="39"/>
      <c r="B202" s="39"/>
    </row>
    <row r="203" spans="1:2">
      <c r="A203" s="39"/>
      <c r="B203" s="39"/>
    </row>
    <row r="204" spans="1:2">
      <c r="A204" s="39"/>
      <c r="B204" s="39"/>
    </row>
    <row r="205" spans="1:2">
      <c r="A205" s="39"/>
      <c r="B205" s="39"/>
    </row>
    <row r="206" spans="1:2">
      <c r="A206" s="39"/>
      <c r="B206" s="39"/>
    </row>
    <row r="207" spans="1:2">
      <c r="A207" s="39"/>
      <c r="B207" s="39"/>
    </row>
    <row r="208" spans="1:2">
      <c r="A208" s="39"/>
      <c r="B208" s="39"/>
    </row>
    <row r="209" spans="1:2">
      <c r="A209" s="39"/>
      <c r="B209" s="39"/>
    </row>
    <row r="210" spans="1:2">
      <c r="A210" s="39"/>
      <c r="B210" s="39"/>
    </row>
    <row r="211" spans="1:2">
      <c r="A211" s="39"/>
      <c r="B211" s="39"/>
    </row>
    <row r="212" spans="1:2">
      <c r="A212" s="39"/>
      <c r="B212" s="39"/>
    </row>
    <row r="213" spans="1:2">
      <c r="A213" s="39"/>
      <c r="B213" s="39"/>
    </row>
    <row r="214" spans="1:2">
      <c r="A214" s="39"/>
      <c r="B214" s="39"/>
    </row>
    <row r="215" spans="1:2">
      <c r="A215" s="39"/>
      <c r="B215" s="39"/>
    </row>
  </sheetData>
  <mergeCells count="52">
    <mergeCell ref="A31:A35"/>
    <mergeCell ref="B31:B35"/>
    <mergeCell ref="E1:I1"/>
    <mergeCell ref="B4:F4"/>
    <mergeCell ref="B5:F5"/>
    <mergeCell ref="B6:F6"/>
    <mergeCell ref="A7:A8"/>
    <mergeCell ref="B7:B8"/>
    <mergeCell ref="C7:C8"/>
    <mergeCell ref="D7:I7"/>
    <mergeCell ref="F2:I2"/>
    <mergeCell ref="F3:I3"/>
    <mergeCell ref="A9:A13"/>
    <mergeCell ref="B9:B13"/>
    <mergeCell ref="A15:A19"/>
    <mergeCell ref="B15:B19"/>
    <mergeCell ref="A100:A104"/>
    <mergeCell ref="B100:B104"/>
    <mergeCell ref="A106:A110"/>
    <mergeCell ref="B106:B110"/>
    <mergeCell ref="A53:A57"/>
    <mergeCell ref="B53:B57"/>
    <mergeCell ref="A58:A62"/>
    <mergeCell ref="B58:B62"/>
    <mergeCell ref="A77:A81"/>
    <mergeCell ref="B77:B81"/>
    <mergeCell ref="A89:A93"/>
    <mergeCell ref="B89:B93"/>
    <mergeCell ref="A94:A98"/>
    <mergeCell ref="B94:B98"/>
    <mergeCell ref="A37:A41"/>
    <mergeCell ref="B37:B41"/>
    <mergeCell ref="A42:A46"/>
    <mergeCell ref="B42:B46"/>
    <mergeCell ref="A47:A51"/>
    <mergeCell ref="B47:B51"/>
    <mergeCell ref="A20:A24"/>
    <mergeCell ref="B20:B24"/>
    <mergeCell ref="A26:A30"/>
    <mergeCell ref="B26:B30"/>
    <mergeCell ref="A123:A127"/>
    <mergeCell ref="B123:B127"/>
    <mergeCell ref="A118:A122"/>
    <mergeCell ref="B118:B122"/>
    <mergeCell ref="A112:A116"/>
    <mergeCell ref="B112:B116"/>
    <mergeCell ref="A64:A68"/>
    <mergeCell ref="B64:B68"/>
    <mergeCell ref="A69:A73"/>
    <mergeCell ref="B69:B73"/>
    <mergeCell ref="A83:A87"/>
    <mergeCell ref="B83:B87"/>
  </mergeCells>
  <pageMargins left="0.78740157480314965" right="0.78740157480314965" top="0.78740157480314965" bottom="0.19685039370078741" header="0.31496062992125984" footer="0.31496062992125984"/>
  <pageSetup paperSize="9" scale="80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Прилож.№4</vt:lpstr>
      <vt:lpstr>Приложение №5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ЖуковаВА</dc:creator>
  <cp:lastModifiedBy>Юрист</cp:lastModifiedBy>
  <cp:lastPrinted>2021-02-21T15:58:09Z</cp:lastPrinted>
  <dcterms:created xsi:type="dcterms:W3CDTF">2013-11-29T03:50:45Z</dcterms:created>
  <dcterms:modified xsi:type="dcterms:W3CDTF">2021-11-17T09:09:37Z</dcterms:modified>
</cp:coreProperties>
</file>