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75" windowWidth="15600" windowHeight="11760"/>
  </bookViews>
  <sheets>
    <sheet name="Прил.№4" sheetId="1" r:id="rId1"/>
    <sheet name=" 5" sheetId="2" r:id="rId2"/>
  </sheets>
  <calcPr calcId="145621"/>
</workbook>
</file>

<file path=xl/calcChain.xml><?xml version="1.0" encoding="utf-8"?>
<calcChain xmlns="http://schemas.openxmlformats.org/spreadsheetml/2006/main">
  <c r="E12" i="2" l="1"/>
  <c r="E11" i="2"/>
  <c r="I27" i="1" l="1"/>
  <c r="H26" i="1"/>
  <c r="G26" i="1"/>
  <c r="F26" i="1"/>
  <c r="E26" i="1"/>
  <c r="D26" i="1"/>
  <c r="F11" i="2"/>
  <c r="I26" i="1" l="1"/>
  <c r="J71" i="2"/>
  <c r="I71" i="2"/>
  <c r="J70" i="2"/>
  <c r="I70" i="2"/>
  <c r="J69" i="2"/>
  <c r="I69" i="2"/>
  <c r="J68" i="2"/>
  <c r="I68" i="2"/>
  <c r="H67" i="2"/>
  <c r="H66" i="2" s="1"/>
  <c r="G67" i="2"/>
  <c r="G66" i="2" s="1"/>
  <c r="F67" i="2"/>
  <c r="F66" i="2" s="1"/>
  <c r="E67" i="2"/>
  <c r="D67" i="2"/>
  <c r="E66" i="2"/>
  <c r="E10" i="2"/>
  <c r="F10" i="2"/>
  <c r="G10" i="2"/>
  <c r="H10" i="2"/>
  <c r="D10" i="2"/>
  <c r="G11" i="2"/>
  <c r="H11" i="2"/>
  <c r="D11" i="2"/>
  <c r="I67" i="2" l="1"/>
  <c r="J67" i="2"/>
  <c r="D66" i="2"/>
  <c r="I18" i="1"/>
  <c r="I19" i="1"/>
  <c r="J10" i="2"/>
  <c r="J13" i="2"/>
  <c r="J16" i="2"/>
  <c r="J17" i="2"/>
  <c r="J18" i="2"/>
  <c r="J19" i="2"/>
  <c r="J21" i="2"/>
  <c r="J22" i="2"/>
  <c r="J23" i="2"/>
  <c r="J24" i="2"/>
  <c r="J27" i="2"/>
  <c r="J28" i="2"/>
  <c r="J29" i="2"/>
  <c r="J30" i="2"/>
  <c r="J33" i="2"/>
  <c r="J34" i="2"/>
  <c r="J35" i="2"/>
  <c r="J38" i="2"/>
  <c r="J40" i="2"/>
  <c r="J41" i="2"/>
  <c r="J42" i="2"/>
  <c r="J43" i="2"/>
  <c r="J46" i="2"/>
  <c r="J47" i="2"/>
  <c r="J48" i="2"/>
  <c r="J49" i="2"/>
  <c r="J51" i="2"/>
  <c r="J52" i="2"/>
  <c r="J53" i="2"/>
  <c r="J54" i="2"/>
  <c r="J57" i="2"/>
  <c r="J58" i="2"/>
  <c r="J59" i="2"/>
  <c r="J60" i="2"/>
  <c r="J62" i="2"/>
  <c r="J63" i="2"/>
  <c r="J64" i="2"/>
  <c r="J65" i="2"/>
  <c r="E23" i="1"/>
  <c r="I10" i="2"/>
  <c r="I13" i="2"/>
  <c r="I16" i="2"/>
  <c r="I17" i="2"/>
  <c r="I18" i="2"/>
  <c r="I19" i="2"/>
  <c r="I21" i="2"/>
  <c r="I22" i="2"/>
  <c r="I23" i="2"/>
  <c r="I24" i="2"/>
  <c r="I27" i="2"/>
  <c r="I28" i="2"/>
  <c r="I29" i="2"/>
  <c r="I30" i="2"/>
  <c r="I33" i="2"/>
  <c r="I34" i="2"/>
  <c r="I35" i="2"/>
  <c r="I38" i="2"/>
  <c r="I40" i="2"/>
  <c r="I41" i="2"/>
  <c r="I42" i="2"/>
  <c r="I43" i="2"/>
  <c r="I46" i="2"/>
  <c r="I47" i="2"/>
  <c r="I48" i="2"/>
  <c r="I49" i="2"/>
  <c r="I51" i="2"/>
  <c r="I52" i="2"/>
  <c r="I53" i="2"/>
  <c r="I54" i="2"/>
  <c r="I57" i="2"/>
  <c r="I58" i="2"/>
  <c r="I59" i="2"/>
  <c r="I60" i="2"/>
  <c r="I62" i="2"/>
  <c r="I63" i="2"/>
  <c r="I65" i="2"/>
  <c r="E32" i="2"/>
  <c r="I22" i="1"/>
  <c r="I24" i="1"/>
  <c r="I25" i="1"/>
  <c r="I21" i="1"/>
  <c r="I15" i="1"/>
  <c r="F23" i="1"/>
  <c r="G23" i="1"/>
  <c r="H23" i="1"/>
  <c r="D23" i="1"/>
  <c r="E20" i="1"/>
  <c r="F20" i="1"/>
  <c r="G20" i="1"/>
  <c r="H20" i="1"/>
  <c r="D20" i="1"/>
  <c r="E14" i="1"/>
  <c r="F14" i="1"/>
  <c r="G14" i="1"/>
  <c r="H14" i="1"/>
  <c r="D14" i="1"/>
  <c r="E12" i="1"/>
  <c r="F12" i="1"/>
  <c r="G12" i="1"/>
  <c r="H12" i="1"/>
  <c r="E9" i="1"/>
  <c r="F9" i="1"/>
  <c r="G9" i="1"/>
  <c r="H9" i="1"/>
  <c r="D9" i="1"/>
  <c r="I13" i="1"/>
  <c r="I11" i="1"/>
  <c r="I10" i="1"/>
  <c r="H12" i="2"/>
  <c r="D12" i="2"/>
  <c r="G12" i="2"/>
  <c r="I64" i="2"/>
  <c r="E56" i="2"/>
  <c r="F56" i="2"/>
  <c r="G56" i="2"/>
  <c r="H56" i="2"/>
  <c r="D56" i="2"/>
  <c r="E50" i="2"/>
  <c r="F50" i="2"/>
  <c r="G50" i="2"/>
  <c r="H50" i="2"/>
  <c r="D50" i="2"/>
  <c r="E61" i="2"/>
  <c r="F61" i="2"/>
  <c r="G61" i="2"/>
  <c r="H61" i="2"/>
  <c r="D61" i="2"/>
  <c r="E45" i="2"/>
  <c r="F45" i="2"/>
  <c r="G45" i="2"/>
  <c r="H45" i="2"/>
  <c r="H44" i="2" s="1"/>
  <c r="D45" i="2"/>
  <c r="D44" i="2" s="1"/>
  <c r="F32" i="2"/>
  <c r="G32" i="2"/>
  <c r="H32" i="2"/>
  <c r="D32" i="2"/>
  <c r="E39" i="2"/>
  <c r="F39" i="2"/>
  <c r="G39" i="2"/>
  <c r="J11" i="2" s="1"/>
  <c r="H39" i="2"/>
  <c r="D39" i="2"/>
  <c r="E26" i="2"/>
  <c r="E25" i="2" s="1"/>
  <c r="F26" i="2"/>
  <c r="F25" i="2" s="1"/>
  <c r="G26" i="2"/>
  <c r="G25" i="2" s="1"/>
  <c r="H26" i="2"/>
  <c r="H25" i="2" s="1"/>
  <c r="D26" i="2"/>
  <c r="D25" i="2" s="1"/>
  <c r="E20" i="2"/>
  <c r="F20" i="2"/>
  <c r="G20" i="2"/>
  <c r="H20" i="2"/>
  <c r="D20" i="2"/>
  <c r="E15" i="2"/>
  <c r="F15" i="2"/>
  <c r="G15" i="2"/>
  <c r="H15" i="2"/>
  <c r="D15" i="2"/>
  <c r="F44" i="2" l="1"/>
  <c r="J20" i="2"/>
  <c r="F8" i="1"/>
  <c r="J66" i="2"/>
  <c r="I66" i="2"/>
  <c r="J61" i="2"/>
  <c r="J56" i="2"/>
  <c r="J45" i="2"/>
  <c r="J39" i="2"/>
  <c r="J25" i="2"/>
  <c r="J26" i="2"/>
  <c r="I14" i="1"/>
  <c r="J50" i="2"/>
  <c r="J32" i="2"/>
  <c r="J15" i="2"/>
  <c r="I20" i="1"/>
  <c r="I9" i="1"/>
  <c r="G44" i="2"/>
  <c r="I32" i="2"/>
  <c r="I50" i="2"/>
  <c r="G8" i="1"/>
  <c r="H8" i="1"/>
  <c r="F12" i="2"/>
  <c r="J12" i="2" s="1"/>
  <c r="I15" i="2"/>
  <c r="D14" i="2"/>
  <c r="G14" i="2"/>
  <c r="D31" i="2"/>
  <c r="G31" i="2"/>
  <c r="I61" i="2"/>
  <c r="I56" i="2"/>
  <c r="I11" i="2"/>
  <c r="I25" i="2"/>
  <c r="I39" i="2"/>
  <c r="I45" i="2"/>
  <c r="E44" i="2"/>
  <c r="I44" i="2" s="1"/>
  <c r="I26" i="2"/>
  <c r="I20" i="2"/>
  <c r="E31" i="2"/>
  <c r="E8" i="1"/>
  <c r="I23" i="1"/>
  <c r="H55" i="2"/>
  <c r="F55" i="2"/>
  <c r="G55" i="2"/>
  <c r="E55" i="2"/>
  <c r="D55" i="2"/>
  <c r="H14" i="2"/>
  <c r="F14" i="2"/>
  <c r="H31" i="2"/>
  <c r="E14" i="2"/>
  <c r="F31" i="2"/>
  <c r="D12" i="1"/>
  <c r="F9" i="2" l="1"/>
  <c r="E9" i="2"/>
  <c r="G9" i="2"/>
  <c r="J55" i="2"/>
  <c r="J44" i="2"/>
  <c r="I12" i="2"/>
  <c r="I14" i="2"/>
  <c r="J14" i="2"/>
  <c r="D8" i="1"/>
  <c r="I8" i="1" s="1"/>
  <c r="I12" i="1"/>
  <c r="H9" i="2"/>
  <c r="J31" i="2"/>
  <c r="I31" i="2"/>
  <c r="D9" i="2"/>
  <c r="I55" i="2"/>
  <c r="J9" i="2" l="1"/>
  <c r="I9" i="2"/>
</calcChain>
</file>

<file path=xl/sharedStrings.xml><?xml version="1.0" encoding="utf-8"?>
<sst xmlns="http://schemas.openxmlformats.org/spreadsheetml/2006/main" count="160" uniqueCount="59">
  <si>
    <t xml:space="preserve">РАСХОДЫ НА РЕАЛИЗАЦИЮ МУНИЦИПАЛЬНОЙ ПРОГРАММЫ </t>
  </si>
  <si>
    <t>Источники финансирования</t>
  </si>
  <si>
    <t>Мероприятия в области жилищно-коммунального хозяйства</t>
  </si>
  <si>
    <t>Отдельные мероприятия в области автомобильного транспорта</t>
  </si>
  <si>
    <t>Мероприятия в области национальной безопасности и правоохранительной деятельности</t>
  </si>
  <si>
    <t>Мероприятия в сфере дорожной деятельности</t>
  </si>
  <si>
    <t>Стоимость, тыс. руб.</t>
  </si>
  <si>
    <t>Содержание дорог в границах поселения</t>
  </si>
  <si>
    <t>Ремонт дорог в границаах поселения</t>
  </si>
  <si>
    <t>Изготовление и проверка смет на ремонт и строительсство дорог</t>
  </si>
  <si>
    <t>ЗА СЧЕТ СРЕДСТ БЮДЖЕТА ПОСЕЛЕНИЯ</t>
  </si>
  <si>
    <t xml:space="preserve">статус </t>
  </si>
  <si>
    <t>Статус</t>
  </si>
  <si>
    <t>Наименованиемуниципальной программы, отдельного мероприятия</t>
  </si>
  <si>
    <t>Расходы (тыс.рублей)</t>
  </si>
  <si>
    <t xml:space="preserve">ИТОГО </t>
  </si>
  <si>
    <t>ПРОГНОЗНАЯ (СПРАВОЧНАЯ) ОЦЕНКА</t>
  </si>
  <si>
    <t>РЕСУРСНОГО ОБЕСПЕЧЕНИЯ РЕАЛИЗАЦИИ МУНИЦИПАЛЬНОЙ ПРОГРАММЫ</t>
  </si>
  <si>
    <t>ЗА СЧЕТ ВСЕХ ИСТОЧНИКОВ ФИНАНСИРОВАНИЯ</t>
  </si>
  <si>
    <t>Направление</t>
  </si>
  <si>
    <t>Мероприятие</t>
  </si>
  <si>
    <t>ВСЕГО</t>
  </si>
  <si>
    <t>Администрация Нагорского городского поселения</t>
  </si>
  <si>
    <t>Ремонт дорог в границах поселения</t>
  </si>
  <si>
    <t>муниципальная программа</t>
  </si>
  <si>
    <t>Наименованиемуниципальной программы, подпрограммы, отдельного мероприятия</t>
  </si>
  <si>
    <t>федеральный бюджет</t>
  </si>
  <si>
    <t>областной бюджет</t>
  </si>
  <si>
    <t>местный бюджет</t>
  </si>
  <si>
    <t>внебюджетные источники</t>
  </si>
  <si>
    <t>направление</t>
  </si>
  <si>
    <t>Пожарная безопасность</t>
  </si>
  <si>
    <t>Правоохранительная деятельность</t>
  </si>
  <si>
    <t>Содержание  дорог в границах поселения</t>
  </si>
  <si>
    <t>Жилищное хозяйство</t>
  </si>
  <si>
    <t>Коммунальное хозяйство</t>
  </si>
  <si>
    <t>Уличное освещение</t>
  </si>
  <si>
    <t>Благоустройство</t>
  </si>
  <si>
    <t>Приложение №5</t>
  </si>
  <si>
    <t>Благоустройство территория поселения</t>
  </si>
  <si>
    <t>Благоустройство территории поселения</t>
  </si>
  <si>
    <t>Приложение №4</t>
  </si>
  <si>
    <t>Ответственный исполнитель, соисполнитель,муниципальный заказчик (муниципальный заказчик-кооординатор)</t>
  </si>
  <si>
    <t>УТВЕРЖДЕНА</t>
  </si>
  <si>
    <t>УТВЕРЖДЕНЫ</t>
  </si>
  <si>
    <t>Итого</t>
  </si>
  <si>
    <t>Развитие территории муниципального образования Нагорского городского поселения Нагорского района Кировской области"</t>
  </si>
  <si>
    <t>Развитие территории муниципальгого образования Нагорского городского поселения Нагорского района Кировской области"</t>
  </si>
  <si>
    <t>Другие вопросы в области жилищно-коммунального хозяйства</t>
  </si>
  <si>
    <t>Строительство и реконструкция (модернизация) объектов питьевого водоснабжения</t>
  </si>
  <si>
    <t>1043,87119 (местный бюджет)</t>
  </si>
  <si>
    <t>Муниципальная программа</t>
  </si>
  <si>
    <t>1940,86784 (районный бюджет)</t>
  </si>
  <si>
    <t>1940,86784(районный бюджет)</t>
  </si>
  <si>
    <t xml:space="preserve"> </t>
  </si>
  <si>
    <t xml:space="preserve">  </t>
  </si>
  <si>
    <t xml:space="preserve">Пассажирские перевозки </t>
  </si>
  <si>
    <t>постановлением администрации Нагорского городского поселения от 02.07.2021 № 67</t>
  </si>
  <si>
    <t>постановлением администрации Нагорского городского поселения от  02.07.2021 №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</si>
</sst>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0" tint="-4.9989318521683403E-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  <font>
      <sz val="14"/>
      <color theme="3" tint="0.3999755851924192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/>
    <xf numFmtId="0" fontId="5" fillId="0" borderId="0" xfId="0" applyFont="1"/>
    <xf numFmtId="0" fontId="0" fillId="0" borderId="0" xfId="0" applyFont="1"/>
    <xf numFmtId="0" fontId="12" fillId="0" borderId="0" xfId="0" applyFont="1"/>
    <xf numFmtId="0" fontId="14" fillId="0" borderId="0" xfId="0" applyFont="1"/>
    <xf numFmtId="0" fontId="9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0" borderId="2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49" fontId="19" fillId="0" borderId="1" xfId="0" applyNumberFormat="1" applyFont="1" applyBorder="1"/>
    <xf numFmtId="0" fontId="19" fillId="0" borderId="1" xfId="0" applyFont="1" applyBorder="1" applyAlignment="1">
      <alignment vertical="top" wrapText="1"/>
    </xf>
    <xf numFmtId="49" fontId="20" fillId="0" borderId="1" xfId="0" applyNumberFormat="1" applyFont="1" applyBorder="1"/>
    <xf numFmtId="0" fontId="20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164" fontId="17" fillId="0" borderId="1" xfId="0" applyNumberFormat="1" applyFont="1" applyBorder="1" applyAlignment="1">
      <alignment horizontal="center" wrapText="1"/>
    </xf>
    <xf numFmtId="164" fontId="18" fillId="0" borderId="1" xfId="0" applyNumberFormat="1" applyFont="1" applyBorder="1" applyAlignment="1">
      <alignment horizontal="center" wrapText="1"/>
    </xf>
    <xf numFmtId="164" fontId="18" fillId="0" borderId="3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164" fontId="22" fillId="0" borderId="0" xfId="0" applyNumberFormat="1" applyFont="1" applyAlignment="1">
      <alignment wrapText="1"/>
    </xf>
    <xf numFmtId="1" fontId="4" fillId="2" borderId="1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4" fontId="1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/>
    </xf>
    <xf numFmtId="0" fontId="5" fillId="0" borderId="0" xfId="0" applyFont="1" applyAlignment="1"/>
    <xf numFmtId="1" fontId="19" fillId="2" borderId="11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wrapText="1"/>
    </xf>
    <xf numFmtId="0" fontId="11" fillId="0" borderId="0" xfId="0" applyFont="1" applyAlignment="1"/>
    <xf numFmtId="1" fontId="19" fillId="0" borderId="1" xfId="0" applyNumberFormat="1" applyFont="1" applyBorder="1" applyAlignment="1">
      <alignment horizontal="center" vertical="center" wrapText="1"/>
    </xf>
    <xf numFmtId="164" fontId="11" fillId="0" borderId="0" xfId="0" applyNumberFormat="1" applyFont="1"/>
    <xf numFmtId="0" fontId="21" fillId="0" borderId="0" xfId="0" applyFont="1"/>
    <xf numFmtId="164" fontId="0" fillId="0" borderId="0" xfId="0" applyNumberFormat="1"/>
    <xf numFmtId="0" fontId="19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" fontId="19" fillId="2" borderId="1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vertical="center" wrapText="1"/>
    </xf>
    <xf numFmtId="2" fontId="17" fillId="0" borderId="29" xfId="0" applyNumberFormat="1" applyFont="1" applyBorder="1" applyAlignment="1">
      <alignment horizontal="right" vertical="center" wrapText="1"/>
    </xf>
    <xf numFmtId="2" fontId="18" fillId="0" borderId="26" xfId="0" applyNumberFormat="1" applyFont="1" applyBorder="1" applyAlignment="1">
      <alignment vertical="center" wrapText="1"/>
    </xf>
    <xf numFmtId="2" fontId="18" fillId="0" borderId="9" xfId="0" applyNumberFormat="1" applyFont="1" applyBorder="1" applyAlignment="1">
      <alignment vertical="center" wrapText="1"/>
    </xf>
    <xf numFmtId="2" fontId="18" fillId="0" borderId="12" xfId="0" applyNumberFormat="1" applyFont="1" applyBorder="1" applyAlignment="1">
      <alignment vertical="center" wrapText="1"/>
    </xf>
    <xf numFmtId="2" fontId="17" fillId="0" borderId="29" xfId="0" applyNumberFormat="1" applyFont="1" applyBorder="1" applyAlignment="1">
      <alignment vertical="center" wrapText="1"/>
    </xf>
    <xf numFmtId="2" fontId="18" fillId="0" borderId="7" xfId="0" applyNumberFormat="1" applyFont="1" applyBorder="1" applyAlignment="1">
      <alignment vertical="center" wrapText="1"/>
    </xf>
    <xf numFmtId="2" fontId="18" fillId="0" borderId="30" xfId="0" applyNumberFormat="1" applyFont="1" applyBorder="1" applyAlignment="1">
      <alignment vertical="center" wrapText="1"/>
    </xf>
    <xf numFmtId="2" fontId="18" fillId="0" borderId="12" xfId="0" applyNumberFormat="1" applyFont="1" applyBorder="1" applyAlignment="1">
      <alignment wrapText="1"/>
    </xf>
    <xf numFmtId="2" fontId="18" fillId="0" borderId="26" xfId="0" applyNumberFormat="1" applyFont="1" applyBorder="1" applyAlignment="1">
      <alignment wrapText="1"/>
    </xf>
    <xf numFmtId="2" fontId="18" fillId="0" borderId="9" xfId="0" applyNumberFormat="1" applyFont="1" applyBorder="1" applyAlignment="1">
      <alignment wrapText="1"/>
    </xf>
    <xf numFmtId="2" fontId="17" fillId="2" borderId="30" xfId="0" applyNumberFormat="1" applyFont="1" applyFill="1" applyBorder="1" applyAlignment="1">
      <alignment horizontal="right" vertical="center" wrapText="1"/>
    </xf>
    <xf numFmtId="164" fontId="14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wrapText="1"/>
    </xf>
    <xf numFmtId="164" fontId="18" fillId="4" borderId="3" xfId="0" applyNumberFormat="1" applyFont="1" applyFill="1" applyBorder="1" applyAlignment="1">
      <alignment horizontal="center" wrapText="1"/>
    </xf>
    <xf numFmtId="164" fontId="3" fillId="4" borderId="28" xfId="0" applyNumberFormat="1" applyFont="1" applyFill="1" applyBorder="1" applyAlignment="1">
      <alignment vertical="center" wrapText="1"/>
    </xf>
    <xf numFmtId="164" fontId="15" fillId="4" borderId="3" xfId="0" applyNumberFormat="1" applyFont="1" applyFill="1" applyBorder="1" applyAlignment="1">
      <alignment wrapText="1"/>
    </xf>
    <xf numFmtId="164" fontId="15" fillId="4" borderId="1" xfId="0" applyNumberFormat="1" applyFont="1" applyFill="1" applyBorder="1" applyAlignment="1">
      <alignment wrapText="1"/>
    </xf>
    <xf numFmtId="164" fontId="3" fillId="0" borderId="32" xfId="0" applyNumberFormat="1" applyFont="1" applyBorder="1" applyAlignment="1">
      <alignment horizontal="right" vertical="center" wrapText="1"/>
    </xf>
    <xf numFmtId="164" fontId="3" fillId="0" borderId="33" xfId="0" applyNumberFormat="1" applyFont="1" applyBorder="1" applyAlignment="1">
      <alignment horizontal="right" vertical="center" wrapText="1"/>
    </xf>
    <xf numFmtId="164" fontId="3" fillId="0" borderId="34" xfId="0" applyNumberFormat="1" applyFont="1" applyBorder="1" applyAlignment="1">
      <alignment horizontal="right" vertical="center" wrapText="1"/>
    </xf>
    <xf numFmtId="164" fontId="3" fillId="0" borderId="31" xfId="0" applyNumberFormat="1" applyFont="1" applyBorder="1" applyAlignment="1">
      <alignment horizontal="right" vertical="center" wrapText="1"/>
    </xf>
    <xf numFmtId="164" fontId="15" fillId="0" borderId="32" xfId="0" applyNumberFormat="1" applyFont="1" applyBorder="1" applyAlignment="1">
      <alignment horizontal="right" wrapText="1"/>
    </xf>
    <xf numFmtId="164" fontId="15" fillId="0" borderId="33" xfId="0" applyNumberFormat="1" applyFont="1" applyBorder="1" applyAlignment="1">
      <alignment horizontal="right" wrapText="1"/>
    </xf>
    <xf numFmtId="164" fontId="15" fillId="0" borderId="34" xfId="0" applyNumberFormat="1" applyFont="1" applyBorder="1" applyAlignment="1">
      <alignment horizontal="right" wrapText="1"/>
    </xf>
    <xf numFmtId="164" fontId="15" fillId="0" borderId="3" xfId="0" applyNumberFormat="1" applyFont="1" applyBorder="1" applyAlignment="1">
      <alignment horizontal="right" wrapText="1"/>
    </xf>
    <xf numFmtId="164" fontId="15" fillId="0" borderId="1" xfId="0" applyNumberFormat="1" applyFont="1" applyBorder="1" applyAlignment="1">
      <alignment horizontal="right" wrapText="1"/>
    </xf>
    <xf numFmtId="164" fontId="15" fillId="0" borderId="2" xfId="0" applyNumberFormat="1" applyFont="1" applyBorder="1" applyAlignment="1">
      <alignment horizontal="right" wrapText="1"/>
    </xf>
    <xf numFmtId="2" fontId="1" fillId="0" borderId="0" xfId="0" applyNumberFormat="1" applyFont="1" applyAlignment="1">
      <alignment vertical="top" wrapText="1"/>
    </xf>
    <xf numFmtId="164" fontId="17" fillId="5" borderId="1" xfId="0" applyNumberFormat="1" applyFont="1" applyFill="1" applyBorder="1" applyAlignment="1">
      <alignment horizontal="center" wrapText="1"/>
    </xf>
    <xf numFmtId="164" fontId="18" fillId="5" borderId="1" xfId="0" applyNumberFormat="1" applyFont="1" applyFill="1" applyBorder="1" applyAlignment="1">
      <alignment horizontal="center" wrapText="1"/>
    </xf>
    <xf numFmtId="164" fontId="18" fillId="5" borderId="3" xfId="0" applyNumberFormat="1" applyFont="1" applyFill="1" applyBorder="1" applyAlignment="1">
      <alignment horizontal="center" wrapText="1"/>
    </xf>
    <xf numFmtId="165" fontId="17" fillId="5" borderId="28" xfId="0" applyNumberFormat="1" applyFont="1" applyFill="1" applyBorder="1" applyAlignment="1">
      <alignment vertical="center" wrapText="1"/>
    </xf>
    <xf numFmtId="2" fontId="17" fillId="5" borderId="28" xfId="0" applyNumberFormat="1" applyFont="1" applyFill="1" applyBorder="1" applyAlignment="1">
      <alignment vertical="center" wrapText="1"/>
    </xf>
    <xf numFmtId="165" fontId="18" fillId="5" borderId="3" xfId="0" applyNumberFormat="1" applyFont="1" applyFill="1" applyBorder="1" applyAlignment="1">
      <alignment wrapText="1"/>
    </xf>
    <xf numFmtId="2" fontId="18" fillId="5" borderId="3" xfId="0" applyNumberFormat="1" applyFont="1" applyFill="1" applyBorder="1" applyAlignment="1">
      <alignment wrapText="1"/>
    </xf>
    <xf numFmtId="165" fontId="18" fillId="5" borderId="1" xfId="0" applyNumberFormat="1" applyFont="1" applyFill="1" applyBorder="1" applyAlignment="1">
      <alignment wrapText="1"/>
    </xf>
    <xf numFmtId="2" fontId="18" fillId="5" borderId="1" xfId="0" applyNumberFormat="1" applyFont="1" applyFill="1" applyBorder="1" applyAlignment="1">
      <alignment wrapText="1"/>
    </xf>
    <xf numFmtId="165" fontId="8" fillId="0" borderId="0" xfId="0" applyNumberFormat="1" applyFont="1" applyAlignment="1">
      <alignment vertical="center"/>
    </xf>
    <xf numFmtId="164" fontId="3" fillId="3" borderId="1" xfId="0" applyNumberFormat="1" applyFont="1" applyFill="1" applyBorder="1" applyAlignment="1">
      <alignment horizontal="center" wrapText="1"/>
    </xf>
    <xf numFmtId="164" fontId="17" fillId="3" borderId="1" xfId="0" applyNumberFormat="1" applyFont="1" applyFill="1" applyBorder="1" applyAlignment="1">
      <alignment horizontal="center" wrapText="1"/>
    </xf>
    <xf numFmtId="164" fontId="18" fillId="3" borderId="1" xfId="0" applyNumberFormat="1" applyFont="1" applyFill="1" applyBorder="1" applyAlignment="1">
      <alignment horizontal="center" wrapText="1"/>
    </xf>
    <xf numFmtId="164" fontId="24" fillId="3" borderId="1" xfId="0" applyNumberFormat="1" applyFont="1" applyFill="1" applyBorder="1" applyAlignment="1">
      <alignment horizontal="center" wrapText="1"/>
    </xf>
    <xf numFmtId="164" fontId="18" fillId="3" borderId="3" xfId="0" applyNumberFormat="1" applyFont="1" applyFill="1" applyBorder="1" applyAlignment="1">
      <alignment horizontal="center" wrapText="1"/>
    </xf>
    <xf numFmtId="164" fontId="15" fillId="3" borderId="1" xfId="0" applyNumberFormat="1" applyFont="1" applyFill="1" applyBorder="1" applyAlignment="1">
      <alignment horizontal="center" wrapText="1"/>
    </xf>
    <xf numFmtId="164" fontId="3" fillId="3" borderId="3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horizontal="right" vertical="center" wrapText="1"/>
    </xf>
    <xf numFmtId="164" fontId="3" fillId="3" borderId="28" xfId="0" applyNumberFormat="1" applyFont="1" applyFill="1" applyBorder="1" applyAlignment="1">
      <alignment horizontal="right" vertical="center" wrapText="1"/>
    </xf>
    <xf numFmtId="164" fontId="15" fillId="3" borderId="3" xfId="0" applyNumberFormat="1" applyFont="1" applyFill="1" applyBorder="1" applyAlignment="1">
      <alignment vertical="center" wrapText="1"/>
    </xf>
    <xf numFmtId="164" fontId="15" fillId="3" borderId="1" xfId="0" applyNumberFormat="1" applyFont="1" applyFill="1" applyBorder="1" applyAlignment="1">
      <alignment vertical="center" wrapText="1"/>
    </xf>
    <xf numFmtId="164" fontId="15" fillId="3" borderId="11" xfId="0" applyNumberFormat="1" applyFont="1" applyFill="1" applyBorder="1" applyAlignment="1">
      <alignment vertical="center" wrapText="1"/>
    </xf>
    <xf numFmtId="164" fontId="3" fillId="3" borderId="28" xfId="0" applyNumberFormat="1" applyFont="1" applyFill="1" applyBorder="1" applyAlignment="1">
      <alignment vertical="center" wrapText="1"/>
    </xf>
    <xf numFmtId="164" fontId="15" fillId="3" borderId="6" xfId="0" applyNumberFormat="1" applyFont="1" applyFill="1" applyBorder="1" applyAlignment="1">
      <alignment vertical="center" wrapText="1"/>
    </xf>
    <xf numFmtId="164" fontId="15" fillId="3" borderId="2" xfId="0" applyNumberFormat="1" applyFont="1" applyFill="1" applyBorder="1" applyAlignment="1">
      <alignment vertical="center" wrapText="1"/>
    </xf>
    <xf numFmtId="164" fontId="3" fillId="3" borderId="27" xfId="0" applyNumberFormat="1" applyFont="1" applyFill="1" applyBorder="1" applyAlignment="1">
      <alignment vertical="center" wrapText="1"/>
    </xf>
    <xf numFmtId="164" fontId="15" fillId="3" borderId="11" xfId="0" applyNumberFormat="1" applyFont="1" applyFill="1" applyBorder="1" applyAlignment="1">
      <alignment wrapText="1"/>
    </xf>
    <xf numFmtId="164" fontId="15" fillId="3" borderId="3" xfId="0" applyNumberFormat="1" applyFont="1" applyFill="1" applyBorder="1" applyAlignment="1">
      <alignment wrapText="1"/>
    </xf>
    <xf numFmtId="164" fontId="15" fillId="3" borderId="1" xfId="0" applyNumberFormat="1" applyFont="1" applyFill="1" applyBorder="1" applyAlignment="1">
      <alignment wrapText="1"/>
    </xf>
    <xf numFmtId="2" fontId="17" fillId="3" borderId="28" xfId="0" applyNumberFormat="1" applyFont="1" applyFill="1" applyBorder="1" applyAlignment="1">
      <alignment horizontal="right" vertical="center" wrapText="1"/>
    </xf>
    <xf numFmtId="2" fontId="18" fillId="3" borderId="3" xfId="0" applyNumberFormat="1" applyFont="1" applyFill="1" applyBorder="1" applyAlignment="1">
      <alignment vertical="center" wrapText="1"/>
    </xf>
    <xf numFmtId="2" fontId="18" fillId="3" borderId="1" xfId="0" applyNumberFormat="1" applyFont="1" applyFill="1" applyBorder="1" applyAlignment="1">
      <alignment vertical="center" wrapText="1"/>
    </xf>
    <xf numFmtId="2" fontId="18" fillId="3" borderId="11" xfId="0" applyNumberFormat="1" applyFont="1" applyFill="1" applyBorder="1" applyAlignment="1">
      <alignment vertical="center" wrapText="1"/>
    </xf>
    <xf numFmtId="2" fontId="17" fillId="3" borderId="28" xfId="0" applyNumberFormat="1" applyFont="1" applyFill="1" applyBorder="1" applyAlignment="1">
      <alignment vertical="center" wrapText="1"/>
    </xf>
    <xf numFmtId="2" fontId="18" fillId="3" borderId="6" xfId="0" applyNumberFormat="1" applyFont="1" applyFill="1" applyBorder="1" applyAlignment="1">
      <alignment vertical="center" wrapText="1"/>
    </xf>
    <xf numFmtId="2" fontId="18" fillId="3" borderId="2" xfId="0" applyNumberFormat="1" applyFont="1" applyFill="1" applyBorder="1" applyAlignment="1">
      <alignment vertical="center" wrapText="1"/>
    </xf>
    <xf numFmtId="2" fontId="18" fillId="3" borderId="11" xfId="0" applyNumberFormat="1" applyFont="1" applyFill="1" applyBorder="1" applyAlignment="1">
      <alignment wrapText="1"/>
    </xf>
    <xf numFmtId="2" fontId="18" fillId="3" borderId="3" xfId="0" applyNumberFormat="1" applyFont="1" applyFill="1" applyBorder="1" applyAlignment="1">
      <alignment wrapText="1"/>
    </xf>
    <xf numFmtId="2" fontId="18" fillId="3" borderId="1" xfId="0" applyNumberFormat="1" applyFont="1" applyFill="1" applyBorder="1" applyAlignment="1">
      <alignment wrapText="1"/>
    </xf>
    <xf numFmtId="0" fontId="15" fillId="0" borderId="0" xfId="0" applyFont="1"/>
    <xf numFmtId="164" fontId="17" fillId="3" borderId="3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vertical="center" wrapText="1"/>
    </xf>
    <xf numFmtId="164" fontId="17" fillId="3" borderId="1" xfId="0" applyNumberFormat="1" applyFont="1" applyFill="1" applyBorder="1" applyAlignment="1">
      <alignment vertical="center" wrapText="1"/>
    </xf>
    <xf numFmtId="165" fontId="17" fillId="3" borderId="2" xfId="0" applyNumberFormat="1" applyFont="1" applyFill="1" applyBorder="1" applyAlignment="1">
      <alignment horizontal="right" vertical="center" wrapText="1"/>
    </xf>
    <xf numFmtId="165" fontId="17" fillId="3" borderId="28" xfId="0" applyNumberFormat="1" applyFont="1" applyFill="1" applyBorder="1" applyAlignment="1">
      <alignment horizontal="right" vertical="center" wrapText="1"/>
    </xf>
    <xf numFmtId="165" fontId="18" fillId="3" borderId="3" xfId="0" applyNumberFormat="1" applyFont="1" applyFill="1" applyBorder="1" applyAlignment="1">
      <alignment vertical="center" wrapText="1"/>
    </xf>
    <xf numFmtId="165" fontId="18" fillId="3" borderId="1" xfId="0" applyNumberFormat="1" applyFont="1" applyFill="1" applyBorder="1" applyAlignment="1">
      <alignment vertical="center" wrapText="1"/>
    </xf>
    <xf numFmtId="165" fontId="18" fillId="3" borderId="11" xfId="0" applyNumberFormat="1" applyFont="1" applyFill="1" applyBorder="1" applyAlignment="1">
      <alignment vertical="center" wrapText="1"/>
    </xf>
    <xf numFmtId="165" fontId="17" fillId="3" borderId="28" xfId="0" applyNumberFormat="1" applyFont="1" applyFill="1" applyBorder="1" applyAlignment="1">
      <alignment vertical="center" wrapText="1"/>
    </xf>
    <xf numFmtId="165" fontId="18" fillId="3" borderId="6" xfId="0" applyNumberFormat="1" applyFont="1" applyFill="1" applyBorder="1" applyAlignment="1">
      <alignment vertical="center" wrapText="1"/>
    </xf>
    <xf numFmtId="165" fontId="18" fillId="3" borderId="2" xfId="0" applyNumberFormat="1" applyFont="1" applyFill="1" applyBorder="1" applyAlignment="1">
      <alignment vertical="center" wrapText="1"/>
    </xf>
    <xf numFmtId="164" fontId="17" fillId="3" borderId="28" xfId="0" applyNumberFormat="1" applyFont="1" applyFill="1" applyBorder="1" applyAlignment="1">
      <alignment vertical="center" wrapText="1"/>
    </xf>
    <xf numFmtId="164" fontId="18" fillId="3" borderId="3" xfId="0" applyNumberFormat="1" applyFont="1" applyFill="1" applyBorder="1" applyAlignment="1">
      <alignment vertical="center" wrapText="1"/>
    </xf>
    <xf numFmtId="165" fontId="18" fillId="3" borderId="11" xfId="0" applyNumberFormat="1" applyFont="1" applyFill="1" applyBorder="1" applyAlignment="1">
      <alignment wrapText="1"/>
    </xf>
    <xf numFmtId="165" fontId="18" fillId="3" borderId="3" xfId="0" applyNumberFormat="1" applyFont="1" applyFill="1" applyBorder="1" applyAlignment="1">
      <alignment wrapText="1"/>
    </xf>
    <xf numFmtId="165" fontId="18" fillId="3" borderId="1" xfId="0" applyNumberFormat="1" applyFont="1" applyFill="1" applyBorder="1" applyAlignment="1">
      <alignment wrapText="1"/>
    </xf>
    <xf numFmtId="164" fontId="18" fillId="3" borderId="3" xfId="0" applyNumberFormat="1" applyFont="1" applyFill="1" applyBorder="1" applyAlignment="1">
      <alignment wrapText="1"/>
    </xf>
    <xf numFmtId="164" fontId="18" fillId="3" borderId="1" xfId="0" applyNumberFormat="1" applyFont="1" applyFill="1" applyBorder="1" applyAlignment="1">
      <alignment wrapText="1"/>
    </xf>
    <xf numFmtId="165" fontId="17" fillId="0" borderId="29" xfId="0" applyNumberFormat="1" applyFont="1" applyBorder="1" applyAlignment="1">
      <alignment vertical="center" wrapText="1"/>
    </xf>
    <xf numFmtId="165" fontId="18" fillId="0" borderId="26" xfId="0" applyNumberFormat="1" applyFont="1" applyBorder="1" applyAlignment="1">
      <alignment vertical="center" wrapText="1"/>
    </xf>
    <xf numFmtId="165" fontId="18" fillId="0" borderId="9" xfId="0" applyNumberFormat="1" applyFont="1" applyBorder="1" applyAlignment="1">
      <alignment vertical="center" wrapText="1"/>
    </xf>
    <xf numFmtId="165" fontId="17" fillId="0" borderId="26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vertical="center" wrapText="1"/>
    </xf>
    <xf numFmtId="165" fontId="17" fillId="0" borderId="9" xfId="0" applyNumberFormat="1" applyFont="1" applyBorder="1" applyAlignment="1">
      <alignment vertical="center" wrapText="1"/>
    </xf>
    <xf numFmtId="165" fontId="17" fillId="3" borderId="3" xfId="0" applyNumberFormat="1" applyFont="1" applyFill="1" applyBorder="1" applyAlignment="1">
      <alignment horizontal="right" vertical="center" wrapText="1"/>
    </xf>
    <xf numFmtId="165" fontId="17" fillId="3" borderId="1" xfId="0" applyNumberFormat="1" applyFont="1" applyFill="1" applyBorder="1" applyAlignment="1">
      <alignment vertical="center" wrapText="1"/>
    </xf>
    <xf numFmtId="164" fontId="0" fillId="0" borderId="0" xfId="0" applyNumberFormat="1" applyAlignment="1">
      <alignment vertical="center"/>
    </xf>
    <xf numFmtId="164" fontId="17" fillId="5" borderId="28" xfId="0" applyNumberFormat="1" applyFont="1" applyFill="1" applyBorder="1" applyAlignment="1">
      <alignment vertical="center" wrapText="1"/>
    </xf>
    <xf numFmtId="164" fontId="17" fillId="5" borderId="1" xfId="0" applyNumberFormat="1" applyFont="1" applyFill="1" applyBorder="1" applyAlignment="1">
      <alignment vertical="center" wrapText="1"/>
    </xf>
    <xf numFmtId="164" fontId="17" fillId="5" borderId="3" xfId="0" applyNumberFormat="1" applyFont="1" applyFill="1" applyBorder="1" applyAlignment="1">
      <alignment horizontal="right" vertical="center" wrapText="1"/>
    </xf>
    <xf numFmtId="164" fontId="18" fillId="5" borderId="1" xfId="0" applyNumberFormat="1" applyFont="1" applyFill="1" applyBorder="1" applyAlignment="1">
      <alignment wrapText="1"/>
    </xf>
    <xf numFmtId="164" fontId="3" fillId="5" borderId="1" xfId="0" applyNumberFormat="1" applyFont="1" applyFill="1" applyBorder="1" applyAlignment="1">
      <alignment vertical="center" wrapText="1"/>
    </xf>
    <xf numFmtId="164" fontId="17" fillId="5" borderId="2" xfId="0" applyNumberFormat="1" applyFont="1" applyFill="1" applyBorder="1" applyAlignment="1">
      <alignment horizontal="right" vertical="center" wrapText="1"/>
    </xf>
    <xf numFmtId="164" fontId="17" fillId="5" borderId="28" xfId="0" applyNumberFormat="1" applyFont="1" applyFill="1" applyBorder="1" applyAlignment="1">
      <alignment horizontal="right" vertical="center" wrapText="1"/>
    </xf>
    <xf numFmtId="164" fontId="18" fillId="5" borderId="3" xfId="0" applyNumberFormat="1" applyFont="1" applyFill="1" applyBorder="1" applyAlignment="1">
      <alignment vertical="center" wrapText="1"/>
    </xf>
    <xf numFmtId="164" fontId="18" fillId="5" borderId="1" xfId="0" applyNumberFormat="1" applyFont="1" applyFill="1" applyBorder="1" applyAlignment="1">
      <alignment vertical="center" wrapText="1"/>
    </xf>
    <xf numFmtId="164" fontId="18" fillId="5" borderId="11" xfId="0" applyNumberFormat="1" applyFont="1" applyFill="1" applyBorder="1" applyAlignment="1">
      <alignment vertical="center" wrapText="1"/>
    </xf>
    <xf numFmtId="164" fontId="18" fillId="5" borderId="6" xfId="0" applyNumberFormat="1" applyFont="1" applyFill="1" applyBorder="1" applyAlignment="1">
      <alignment vertical="center" wrapText="1"/>
    </xf>
    <xf numFmtId="164" fontId="18" fillId="5" borderId="2" xfId="0" applyNumberFormat="1" applyFont="1" applyFill="1" applyBorder="1" applyAlignment="1">
      <alignment vertical="center" wrapText="1"/>
    </xf>
    <xf numFmtId="164" fontId="18" fillId="5" borderId="11" xfId="0" applyNumberFormat="1" applyFont="1" applyFill="1" applyBorder="1" applyAlignment="1">
      <alignment wrapText="1"/>
    </xf>
    <xf numFmtId="164" fontId="18" fillId="5" borderId="3" xfId="0" applyNumberFormat="1" applyFont="1" applyFill="1" applyBorder="1" applyAlignment="1">
      <alignment wrapText="1"/>
    </xf>
    <xf numFmtId="164" fontId="3" fillId="3" borderId="33" xfId="0" applyNumberFormat="1" applyFont="1" applyFill="1" applyBorder="1" applyAlignment="1">
      <alignment horizontal="right" vertical="center" wrapText="1"/>
    </xf>
    <xf numFmtId="164" fontId="18" fillId="3" borderId="2" xfId="0" applyNumberFormat="1" applyFont="1" applyFill="1" applyBorder="1" applyAlignment="1">
      <alignment horizontal="center" vertical="top" wrapText="1"/>
    </xf>
    <xf numFmtId="164" fontId="18" fillId="3" borderId="5" xfId="0" applyNumberFormat="1" applyFont="1" applyFill="1" applyBorder="1" applyAlignment="1">
      <alignment horizontal="center" vertical="top" wrapText="1"/>
    </xf>
    <xf numFmtId="164" fontId="18" fillId="3" borderId="3" xfId="0" applyNumberFormat="1" applyFont="1" applyFill="1" applyBorder="1" applyAlignment="1">
      <alignment horizontal="center" vertical="top" wrapText="1"/>
    </xf>
    <xf numFmtId="164" fontId="18" fillId="0" borderId="2" xfId="0" applyNumberFormat="1" applyFont="1" applyBorder="1" applyAlignment="1">
      <alignment horizontal="center" vertical="top" wrapText="1"/>
    </xf>
    <xf numFmtId="164" fontId="18" fillId="0" borderId="5" xfId="0" applyNumberFormat="1" applyFont="1" applyBorder="1" applyAlignment="1">
      <alignment horizontal="center" vertical="top" wrapText="1"/>
    </xf>
    <xf numFmtId="164" fontId="18" fillId="0" borderId="3" xfId="0" applyNumberFormat="1" applyFont="1" applyBorder="1" applyAlignment="1">
      <alignment horizontal="center" vertical="top" wrapText="1"/>
    </xf>
    <xf numFmtId="49" fontId="20" fillId="0" borderId="2" xfId="0" applyNumberFormat="1" applyFont="1" applyBorder="1" applyAlignment="1">
      <alignment vertical="top"/>
    </xf>
    <xf numFmtId="49" fontId="20" fillId="0" borderId="5" xfId="0" applyNumberFormat="1" applyFont="1" applyBorder="1" applyAlignment="1">
      <alignment vertical="top"/>
    </xf>
    <xf numFmtId="49" fontId="20" fillId="0" borderId="3" xfId="0" applyNumberFormat="1" applyFont="1" applyBorder="1" applyAlignment="1">
      <alignment vertical="top"/>
    </xf>
    <xf numFmtId="0" fontId="20" fillId="0" borderId="2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164" fontId="18" fillId="5" borderId="2" xfId="0" applyNumberFormat="1" applyFont="1" applyFill="1" applyBorder="1" applyAlignment="1">
      <alignment horizontal="center" vertical="top" wrapText="1"/>
    </xf>
    <xf numFmtId="164" fontId="18" fillId="5" borderId="5" xfId="0" applyNumberFormat="1" applyFont="1" applyFill="1" applyBorder="1" applyAlignment="1">
      <alignment horizontal="center" vertical="top" wrapText="1"/>
    </xf>
    <xf numFmtId="164" fontId="18" fillId="5" borderId="3" xfId="0" applyNumberFormat="1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164" fontId="18" fillId="5" borderId="2" xfId="0" applyNumberFormat="1" applyFont="1" applyFill="1" applyBorder="1" applyAlignment="1">
      <alignment vertical="top" wrapText="1"/>
    </xf>
    <xf numFmtId="164" fontId="18" fillId="5" borderId="5" xfId="0" applyNumberFormat="1" applyFont="1" applyFill="1" applyBorder="1" applyAlignment="1">
      <alignment vertical="top" wrapText="1"/>
    </xf>
    <xf numFmtId="164" fontId="18" fillId="5" borderId="3" xfId="0" applyNumberFormat="1" applyFont="1" applyFill="1" applyBorder="1" applyAlignment="1">
      <alignment vertical="top" wrapText="1"/>
    </xf>
    <xf numFmtId="165" fontId="18" fillId="3" borderId="2" xfId="0" applyNumberFormat="1" applyFont="1" applyFill="1" applyBorder="1" applyAlignment="1">
      <alignment vertical="top" wrapText="1"/>
    </xf>
    <xf numFmtId="165" fontId="18" fillId="3" borderId="5" xfId="0" applyNumberFormat="1" applyFont="1" applyFill="1" applyBorder="1" applyAlignment="1">
      <alignment vertical="top" wrapText="1"/>
    </xf>
    <xf numFmtId="165" fontId="18" fillId="3" borderId="3" xfId="0" applyNumberFormat="1" applyFont="1" applyFill="1" applyBorder="1" applyAlignment="1">
      <alignment vertical="top" wrapText="1"/>
    </xf>
    <xf numFmtId="165" fontId="18" fillId="0" borderId="30" xfId="0" applyNumberFormat="1" applyFont="1" applyBorder="1" applyAlignment="1">
      <alignment vertical="top" wrapText="1"/>
    </xf>
    <xf numFmtId="165" fontId="18" fillId="0" borderId="38" xfId="0" applyNumberFormat="1" applyFont="1" applyBorder="1" applyAlignment="1">
      <alignment vertical="top" wrapText="1"/>
    </xf>
    <xf numFmtId="165" fontId="18" fillId="0" borderId="26" xfId="0" applyNumberFormat="1" applyFont="1" applyBorder="1" applyAlignment="1">
      <alignment vertical="top" wrapText="1"/>
    </xf>
    <xf numFmtId="164" fontId="15" fillId="0" borderId="37" xfId="0" applyNumberFormat="1" applyFont="1" applyBorder="1" applyAlignment="1">
      <alignment horizontal="right" vertical="top" wrapText="1"/>
    </xf>
    <xf numFmtId="164" fontId="15" fillId="0" borderId="36" xfId="0" applyNumberFormat="1" applyFont="1" applyBorder="1" applyAlignment="1">
      <alignment horizontal="right" vertical="top" wrapText="1"/>
    </xf>
    <xf numFmtId="164" fontId="15" fillId="0" borderId="39" xfId="0" applyNumberFormat="1" applyFont="1" applyBorder="1" applyAlignment="1">
      <alignment horizontal="right" vertical="top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5" fillId="0" borderId="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164" fontId="18" fillId="3" borderId="2" xfId="0" applyNumberFormat="1" applyFont="1" applyFill="1" applyBorder="1" applyAlignment="1">
      <alignment vertical="top" wrapText="1"/>
    </xf>
    <xf numFmtId="0" fontId="0" fillId="3" borderId="5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3" fillId="3" borderId="24" xfId="0" applyFont="1" applyFill="1" applyBorder="1" applyAlignment="1">
      <alignment horizontal="left" wrapText="1"/>
    </xf>
    <xf numFmtId="0" fontId="3" fillId="3" borderId="25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28"/>
  <sheetViews>
    <sheetView tabSelected="1" topLeftCell="B12" zoomScale="89" zoomScaleNormal="89" workbookViewId="0">
      <selection activeCell="B3" sqref="B3"/>
    </sheetView>
  </sheetViews>
  <sheetFormatPr defaultRowHeight="15" x14ac:dyDescent="0.25"/>
  <cols>
    <col min="1" max="1" width="14.42578125" style="5" customWidth="1"/>
    <col min="2" max="2" width="47.28515625" style="6" customWidth="1"/>
    <col min="3" max="3" width="26.85546875" style="6" customWidth="1"/>
    <col min="4" max="4" width="15" style="6" customWidth="1"/>
    <col min="5" max="5" width="13.7109375" style="54" customWidth="1"/>
    <col min="6" max="6" width="13" style="55" customWidth="1"/>
    <col min="7" max="7" width="12.5703125" style="6" customWidth="1"/>
    <col min="8" max="8" width="13.85546875" style="6" customWidth="1"/>
    <col min="9" max="9" width="12.7109375" style="6" customWidth="1"/>
    <col min="10" max="11" width="11.5703125" bestFit="1" customWidth="1"/>
  </cols>
  <sheetData>
    <row r="1" spans="1:11" ht="19.5" customHeight="1" x14ac:dyDescent="0.25">
      <c r="B1" s="49"/>
      <c r="C1" s="49"/>
      <c r="D1" s="49"/>
      <c r="E1" s="52"/>
      <c r="F1" s="49" t="s">
        <v>41</v>
      </c>
      <c r="G1" s="79"/>
      <c r="H1" s="49"/>
      <c r="I1" s="49"/>
    </row>
    <row r="2" spans="1:11" ht="15" customHeight="1" x14ac:dyDescent="0.25">
      <c r="A2" s="49"/>
      <c r="B2" s="49"/>
      <c r="C2" s="49"/>
      <c r="D2" s="49"/>
      <c r="E2" s="52"/>
      <c r="F2" s="200" t="s">
        <v>44</v>
      </c>
      <c r="G2" s="200"/>
      <c r="H2" s="200"/>
      <c r="I2" s="200"/>
    </row>
    <row r="3" spans="1:11" ht="55.5" customHeight="1" x14ac:dyDescent="0.25">
      <c r="A3" s="49"/>
      <c r="B3" s="49"/>
      <c r="C3" s="49"/>
      <c r="D3" s="49"/>
      <c r="E3" s="52"/>
      <c r="F3" s="201" t="s">
        <v>58</v>
      </c>
      <c r="G3" s="201"/>
      <c r="H3" s="201"/>
      <c r="I3" s="201"/>
    </row>
    <row r="4" spans="1:11" x14ac:dyDescent="0.25">
      <c r="B4" s="205" t="s">
        <v>0</v>
      </c>
      <c r="C4" s="205"/>
      <c r="D4" s="205"/>
      <c r="E4" s="205"/>
      <c r="F4" s="205"/>
      <c r="G4" s="205"/>
      <c r="H4" s="205"/>
      <c r="I4" s="205"/>
    </row>
    <row r="5" spans="1:11" x14ac:dyDescent="0.25">
      <c r="B5" s="206" t="s">
        <v>10</v>
      </c>
      <c r="C5" s="206"/>
      <c r="D5" s="206"/>
      <c r="E5" s="206"/>
      <c r="F5" s="206"/>
      <c r="G5" s="206"/>
      <c r="H5" s="206"/>
      <c r="I5" s="206"/>
    </row>
    <row r="6" spans="1:11" s="7" customFormat="1" ht="19.5" customHeight="1" x14ac:dyDescent="0.25">
      <c r="A6" s="202" t="s">
        <v>12</v>
      </c>
      <c r="B6" s="203" t="s">
        <v>13</v>
      </c>
      <c r="C6" s="204" t="s">
        <v>42</v>
      </c>
      <c r="D6" s="202" t="s">
        <v>14</v>
      </c>
      <c r="E6" s="202"/>
      <c r="F6" s="202"/>
      <c r="G6" s="202"/>
      <c r="H6" s="202"/>
      <c r="I6" s="202"/>
    </row>
    <row r="7" spans="1:11" s="7" customFormat="1" ht="58.5" customHeight="1" x14ac:dyDescent="0.25">
      <c r="A7" s="202"/>
      <c r="B7" s="203"/>
      <c r="C7" s="204"/>
      <c r="D7" s="22">
        <v>2019</v>
      </c>
      <c r="E7" s="53">
        <v>2020</v>
      </c>
      <c r="F7" s="57">
        <v>2021</v>
      </c>
      <c r="G7" s="57">
        <v>2022</v>
      </c>
      <c r="H7" s="57">
        <v>2023</v>
      </c>
      <c r="I7" s="22" t="s">
        <v>15</v>
      </c>
    </row>
    <row r="8" spans="1:11" ht="57" x14ac:dyDescent="0.25">
      <c r="A8" s="80" t="s">
        <v>51</v>
      </c>
      <c r="B8" s="76" t="s">
        <v>47</v>
      </c>
      <c r="C8" s="10" t="s">
        <v>21</v>
      </c>
      <c r="D8" s="107">
        <f>D9+D12+D14+D20+D23</f>
        <v>5034.2040299999999</v>
      </c>
      <c r="E8" s="108">
        <f>E9+E12+E14+E20+E23</f>
        <v>15616.729879999999</v>
      </c>
      <c r="F8" s="97">
        <f>F9+F12+F14+F20+F23+F26</f>
        <v>15610.864829999999</v>
      </c>
      <c r="G8" s="108">
        <f>G9+G12+G14+G20+G23</f>
        <v>5102.2820000000002</v>
      </c>
      <c r="H8" s="40">
        <f>H9+H12+H14+H20+H23</f>
        <v>12447.882</v>
      </c>
      <c r="I8" s="40">
        <f t="shared" ref="I8:I9" si="0">SUM(D8:H8)</f>
        <v>53811.962739999995</v>
      </c>
      <c r="J8" s="56"/>
      <c r="K8" s="56"/>
    </row>
    <row r="9" spans="1:11" s="9" customFormat="1" ht="42.75" x14ac:dyDescent="0.25">
      <c r="A9" s="35" t="s">
        <v>19</v>
      </c>
      <c r="B9" s="36" t="s">
        <v>4</v>
      </c>
      <c r="C9" s="11" t="s">
        <v>22</v>
      </c>
      <c r="D9" s="108">
        <f>D10+D11</f>
        <v>110</v>
      </c>
      <c r="E9" s="108">
        <f t="shared" ref="E9:H9" si="1">E10+E11</f>
        <v>10</v>
      </c>
      <c r="F9" s="97">
        <f t="shared" si="1"/>
        <v>111</v>
      </c>
      <c r="G9" s="108">
        <f t="shared" si="1"/>
        <v>60</v>
      </c>
      <c r="H9" s="40">
        <f t="shared" si="1"/>
        <v>60</v>
      </c>
      <c r="I9" s="40">
        <f t="shared" si="0"/>
        <v>351</v>
      </c>
      <c r="K9" s="75"/>
    </row>
    <row r="10" spans="1:11" s="8" customFormat="1" ht="26.25" x14ac:dyDescent="0.25">
      <c r="A10" s="37" t="s">
        <v>20</v>
      </c>
      <c r="B10" s="38" t="s">
        <v>31</v>
      </c>
      <c r="C10" s="12" t="s">
        <v>22</v>
      </c>
      <c r="D10" s="109">
        <v>110</v>
      </c>
      <c r="E10" s="109">
        <v>10</v>
      </c>
      <c r="F10" s="98">
        <v>111</v>
      </c>
      <c r="G10" s="109">
        <v>60</v>
      </c>
      <c r="H10" s="41">
        <v>60</v>
      </c>
      <c r="I10" s="41">
        <f t="shared" ref="I10:I15" si="2">SUM(D10:H10)</f>
        <v>351</v>
      </c>
    </row>
    <row r="11" spans="1:11" s="8" customFormat="1" ht="26.25" x14ac:dyDescent="0.25">
      <c r="A11" s="37" t="s">
        <v>20</v>
      </c>
      <c r="B11" s="38" t="s">
        <v>32</v>
      </c>
      <c r="C11" s="12" t="s">
        <v>22</v>
      </c>
      <c r="D11" s="109">
        <v>0</v>
      </c>
      <c r="E11" s="109">
        <v>0</v>
      </c>
      <c r="F11" s="98">
        <v>0</v>
      </c>
      <c r="G11" s="109">
        <v>0</v>
      </c>
      <c r="H11" s="41">
        <v>0</v>
      </c>
      <c r="I11" s="41">
        <f t="shared" si="2"/>
        <v>0</v>
      </c>
    </row>
    <row r="12" spans="1:11" s="9" customFormat="1" ht="28.5" x14ac:dyDescent="0.25">
      <c r="A12" s="35" t="s">
        <v>19</v>
      </c>
      <c r="B12" s="36" t="s">
        <v>3</v>
      </c>
      <c r="C12" s="11" t="s">
        <v>22</v>
      </c>
      <c r="D12" s="108">
        <f>D13</f>
        <v>0</v>
      </c>
      <c r="E12" s="108">
        <f t="shared" ref="E12:H12" si="3">E13</f>
        <v>162.72999999999999</v>
      </c>
      <c r="F12" s="97">
        <f t="shared" si="3"/>
        <v>100</v>
      </c>
      <c r="G12" s="108">
        <f t="shared" si="3"/>
        <v>100</v>
      </c>
      <c r="H12" s="40">
        <f t="shared" si="3"/>
        <v>100</v>
      </c>
      <c r="I12" s="40">
        <f t="shared" si="2"/>
        <v>462.73</v>
      </c>
    </row>
    <row r="13" spans="1:11" s="8" customFormat="1" ht="26.25" x14ac:dyDescent="0.25">
      <c r="A13" s="37" t="s">
        <v>20</v>
      </c>
      <c r="B13" s="137" t="s">
        <v>56</v>
      </c>
      <c r="C13" s="12" t="s">
        <v>22</v>
      </c>
      <c r="D13" s="109">
        <v>0</v>
      </c>
      <c r="E13" s="109">
        <v>162.72999999999999</v>
      </c>
      <c r="F13" s="98">
        <v>100</v>
      </c>
      <c r="G13" s="109">
        <v>100</v>
      </c>
      <c r="H13" s="41">
        <v>100</v>
      </c>
      <c r="I13" s="41">
        <f t="shared" si="2"/>
        <v>462.73</v>
      </c>
    </row>
    <row r="14" spans="1:11" s="9" customFormat="1" ht="28.5" x14ac:dyDescent="0.25">
      <c r="A14" s="35" t="s">
        <v>19</v>
      </c>
      <c r="B14" s="36" t="s">
        <v>5</v>
      </c>
      <c r="C14" s="12" t="s">
        <v>22</v>
      </c>
      <c r="D14" s="108">
        <f>D15+D18</f>
        <v>2984.7390300000002</v>
      </c>
      <c r="E14" s="108">
        <f t="shared" ref="E14:H14" si="4">E15+E18</f>
        <v>13076.004939999999</v>
      </c>
      <c r="F14" s="97">
        <f t="shared" si="4"/>
        <v>11878.527</v>
      </c>
      <c r="G14" s="108">
        <f t="shared" si="4"/>
        <v>3800.6819999999998</v>
      </c>
      <c r="H14" s="40">
        <f t="shared" si="4"/>
        <v>10830.781999999999</v>
      </c>
      <c r="I14" s="40">
        <f t="shared" si="2"/>
        <v>42570.734969999998</v>
      </c>
      <c r="K14" s="75"/>
    </row>
    <row r="15" spans="1:11" s="8" customFormat="1" ht="15.75" x14ac:dyDescent="0.25">
      <c r="A15" s="186" t="s">
        <v>20</v>
      </c>
      <c r="B15" s="189" t="s">
        <v>7</v>
      </c>
      <c r="C15" s="192" t="s">
        <v>22</v>
      </c>
      <c r="D15" s="109">
        <v>2984.7390300000002</v>
      </c>
      <c r="E15" s="180">
        <v>2515.0049399999998</v>
      </c>
      <c r="F15" s="195">
        <v>3917.527</v>
      </c>
      <c r="G15" s="180">
        <v>3800.6819999999998</v>
      </c>
      <c r="H15" s="183">
        <v>3832.7820000000002</v>
      </c>
      <c r="I15" s="183">
        <f t="shared" si="2"/>
        <v>17050.734969999998</v>
      </c>
    </row>
    <row r="16" spans="1:11" s="8" customFormat="1" ht="27.75" customHeight="1" x14ac:dyDescent="0.25">
      <c r="A16" s="187"/>
      <c r="B16" s="190"/>
      <c r="C16" s="193"/>
      <c r="D16" s="110" t="s">
        <v>52</v>
      </c>
      <c r="E16" s="198"/>
      <c r="F16" s="196"/>
      <c r="G16" s="181"/>
      <c r="H16" s="184"/>
      <c r="I16" s="184"/>
    </row>
    <row r="17" spans="1:11" s="8" customFormat="1" ht="23.25" x14ac:dyDescent="0.25">
      <c r="A17" s="188"/>
      <c r="B17" s="191"/>
      <c r="C17" s="194"/>
      <c r="D17" s="110" t="s">
        <v>50</v>
      </c>
      <c r="E17" s="199"/>
      <c r="F17" s="197"/>
      <c r="G17" s="182"/>
      <c r="H17" s="185"/>
      <c r="I17" s="185"/>
    </row>
    <row r="18" spans="1:11" s="8" customFormat="1" ht="26.25" x14ac:dyDescent="0.25">
      <c r="A18" s="37" t="s">
        <v>20</v>
      </c>
      <c r="B18" s="38" t="s">
        <v>23</v>
      </c>
      <c r="C18" s="12" t="s">
        <v>22</v>
      </c>
      <c r="D18" s="109">
        <v>0</v>
      </c>
      <c r="E18" s="109">
        <v>10561</v>
      </c>
      <c r="F18" s="98">
        <v>7961</v>
      </c>
      <c r="G18" s="109">
        <v>0</v>
      </c>
      <c r="H18" s="41">
        <v>6998</v>
      </c>
      <c r="I18" s="41">
        <f t="shared" ref="I18:I19" si="5">SUM(D18:H18)</f>
        <v>25520</v>
      </c>
    </row>
    <row r="19" spans="1:11" s="8" customFormat="1" ht="30" hidden="1" x14ac:dyDescent="0.25">
      <c r="A19" s="37" t="s">
        <v>20</v>
      </c>
      <c r="B19" s="39" t="s">
        <v>9</v>
      </c>
      <c r="C19" s="12" t="s">
        <v>22</v>
      </c>
      <c r="D19" s="109">
        <v>0</v>
      </c>
      <c r="E19" s="109">
        <v>0</v>
      </c>
      <c r="F19" s="98">
        <v>0</v>
      </c>
      <c r="G19" s="109"/>
      <c r="H19" s="41"/>
      <c r="I19" s="40">
        <f t="shared" si="5"/>
        <v>0</v>
      </c>
    </row>
    <row r="20" spans="1:11" s="9" customFormat="1" ht="28.5" x14ac:dyDescent="0.25">
      <c r="A20" s="35" t="s">
        <v>19</v>
      </c>
      <c r="B20" s="36" t="s">
        <v>2</v>
      </c>
      <c r="C20" s="12" t="s">
        <v>22</v>
      </c>
      <c r="D20" s="108">
        <f>D21+D22</f>
        <v>612.26499999999999</v>
      </c>
      <c r="E20" s="108">
        <f t="shared" ref="E20:H20" si="6">E21+E22</f>
        <v>1076.798</v>
      </c>
      <c r="F20" s="97">
        <f t="shared" si="6"/>
        <v>1865.79783</v>
      </c>
      <c r="G20" s="108">
        <f t="shared" si="6"/>
        <v>400</v>
      </c>
      <c r="H20" s="40">
        <f t="shared" si="6"/>
        <v>400</v>
      </c>
      <c r="I20" s="40">
        <f>SUM(D20:H20)</f>
        <v>4354.8608299999996</v>
      </c>
      <c r="K20" s="75"/>
    </row>
    <row r="21" spans="1:11" s="8" customFormat="1" ht="26.25" x14ac:dyDescent="0.25">
      <c r="A21" s="37" t="s">
        <v>20</v>
      </c>
      <c r="B21" s="39" t="s">
        <v>34</v>
      </c>
      <c r="C21" s="12" t="s">
        <v>22</v>
      </c>
      <c r="D21" s="109">
        <v>224.2</v>
      </c>
      <c r="E21" s="109">
        <v>168.2</v>
      </c>
      <c r="F21" s="98">
        <v>195</v>
      </c>
      <c r="G21" s="109">
        <v>200</v>
      </c>
      <c r="H21" s="41">
        <v>200</v>
      </c>
      <c r="I21" s="41">
        <f>SUM(D21:H21)</f>
        <v>987.4</v>
      </c>
    </row>
    <row r="22" spans="1:11" s="8" customFormat="1" ht="26.25" x14ac:dyDescent="0.25">
      <c r="A22" s="37" t="s">
        <v>20</v>
      </c>
      <c r="B22" s="4" t="s">
        <v>35</v>
      </c>
      <c r="C22" s="12" t="s">
        <v>22</v>
      </c>
      <c r="D22" s="109">
        <v>388.065</v>
      </c>
      <c r="E22" s="109">
        <v>908.59799999999996</v>
      </c>
      <c r="F22" s="98">
        <v>1670.79783</v>
      </c>
      <c r="G22" s="109">
        <v>200</v>
      </c>
      <c r="H22" s="41">
        <v>200</v>
      </c>
      <c r="I22" s="41">
        <f t="shared" ref="I22:I25" si="7">SUM(D22:H22)</f>
        <v>3367.46083</v>
      </c>
    </row>
    <row r="23" spans="1:11" s="9" customFormat="1" ht="26.25" x14ac:dyDescent="0.25">
      <c r="A23" s="35" t="s">
        <v>19</v>
      </c>
      <c r="B23" s="36" t="s">
        <v>40</v>
      </c>
      <c r="C23" s="11" t="s">
        <v>22</v>
      </c>
      <c r="D23" s="108">
        <f>D24+D25</f>
        <v>1327.2</v>
      </c>
      <c r="E23" s="108">
        <f>E24+E25</f>
        <v>1291.19694</v>
      </c>
      <c r="F23" s="97">
        <f t="shared" ref="F23:H23" si="8">F24+F25</f>
        <v>1655.54</v>
      </c>
      <c r="G23" s="108">
        <f t="shared" si="8"/>
        <v>741.6</v>
      </c>
      <c r="H23" s="40">
        <f t="shared" si="8"/>
        <v>1057.0999999999999</v>
      </c>
      <c r="I23" s="40">
        <f t="shared" si="7"/>
        <v>6072.6369400000003</v>
      </c>
      <c r="K23" s="75"/>
    </row>
    <row r="24" spans="1:11" s="8" customFormat="1" ht="26.25" x14ac:dyDescent="0.25">
      <c r="A24" s="37" t="s">
        <v>20</v>
      </c>
      <c r="B24" s="39" t="s">
        <v>36</v>
      </c>
      <c r="C24" s="12" t="s">
        <v>22</v>
      </c>
      <c r="D24" s="111">
        <v>713.1</v>
      </c>
      <c r="E24" s="111">
        <v>706.19694000000004</v>
      </c>
      <c r="F24" s="99">
        <v>526.6</v>
      </c>
      <c r="G24" s="111">
        <v>641.6</v>
      </c>
      <c r="H24" s="42">
        <v>857.1</v>
      </c>
      <c r="I24" s="41">
        <f t="shared" si="7"/>
        <v>3444.5969399999999</v>
      </c>
    </row>
    <row r="25" spans="1:11" s="8" customFormat="1" ht="26.25" x14ac:dyDescent="0.25">
      <c r="A25" s="37" t="s">
        <v>20</v>
      </c>
      <c r="B25" s="39" t="s">
        <v>37</v>
      </c>
      <c r="C25" s="12" t="s">
        <v>22</v>
      </c>
      <c r="D25" s="112">
        <v>614.1</v>
      </c>
      <c r="E25" s="109">
        <v>585</v>
      </c>
      <c r="F25" s="98">
        <v>1128.94</v>
      </c>
      <c r="G25" s="109">
        <v>100</v>
      </c>
      <c r="H25" s="41">
        <v>200</v>
      </c>
      <c r="I25" s="41">
        <f t="shared" si="7"/>
        <v>2628.04</v>
      </c>
    </row>
    <row r="26" spans="1:11" s="8" customFormat="1" ht="42.75" hidden="1" x14ac:dyDescent="0.25">
      <c r="A26" s="35" t="s">
        <v>19</v>
      </c>
      <c r="B26" s="36" t="s">
        <v>49</v>
      </c>
      <c r="C26" s="11" t="s">
        <v>22</v>
      </c>
      <c r="D26" s="81">
        <f>D27+D28</f>
        <v>0</v>
      </c>
      <c r="E26" s="97" t="e">
        <f>E27+E28</f>
        <v>#VALUE!</v>
      </c>
      <c r="F26" s="97">
        <f t="shared" ref="F26:H26" si="9">F27+F28</f>
        <v>0</v>
      </c>
      <c r="G26" s="97">
        <f t="shared" si="9"/>
        <v>0</v>
      </c>
      <c r="H26" s="40">
        <f t="shared" si="9"/>
        <v>0</v>
      </c>
      <c r="I26" s="40" t="e">
        <f t="shared" ref="I26:I27" si="10">SUM(D26:H26)</f>
        <v>#VALUE!</v>
      </c>
    </row>
    <row r="27" spans="1:11" ht="30" hidden="1" x14ac:dyDescent="0.25">
      <c r="A27" s="37" t="s">
        <v>20</v>
      </c>
      <c r="B27" s="39" t="s">
        <v>48</v>
      </c>
      <c r="C27" s="12" t="s">
        <v>22</v>
      </c>
      <c r="D27" s="82">
        <v>0</v>
      </c>
      <c r="E27" s="99">
        <v>0</v>
      </c>
      <c r="F27" s="99">
        <v>0</v>
      </c>
      <c r="G27" s="99">
        <v>0</v>
      </c>
      <c r="H27" s="42">
        <v>0</v>
      </c>
      <c r="I27" s="41">
        <f t="shared" si="10"/>
        <v>0</v>
      </c>
    </row>
    <row r="28" spans="1:11" x14ac:dyDescent="0.25">
      <c r="E28" s="54" t="s">
        <v>55</v>
      </c>
    </row>
  </sheetData>
  <mergeCells count="16">
    <mergeCell ref="F2:I2"/>
    <mergeCell ref="F3:I3"/>
    <mergeCell ref="A6:A7"/>
    <mergeCell ref="B6:B7"/>
    <mergeCell ref="C6:C7"/>
    <mergeCell ref="D6:I6"/>
    <mergeCell ref="B4:I4"/>
    <mergeCell ref="B5:I5"/>
    <mergeCell ref="G15:G17"/>
    <mergeCell ref="H15:H17"/>
    <mergeCell ref="I15:I17"/>
    <mergeCell ref="A15:A17"/>
    <mergeCell ref="B15:B17"/>
    <mergeCell ref="C15:C17"/>
    <mergeCell ref="F15:F17"/>
    <mergeCell ref="E15:E17"/>
  </mergeCells>
  <pageMargins left="0.11811023622047245" right="0.11811023622047245" top="0.59055118110236227" bottom="0.59055118110236227" header="0.31496062992125984" footer="0.31496062992125984"/>
  <pageSetup paperSize="9" scale="84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71"/>
  <sheetViews>
    <sheetView zoomScale="89" zoomScaleNormal="89" workbookViewId="0">
      <selection activeCell="C7" sqref="C7:C8"/>
    </sheetView>
  </sheetViews>
  <sheetFormatPr defaultRowHeight="18.75" x14ac:dyDescent="0.3"/>
  <cols>
    <col min="1" max="1" width="16.7109375" style="25" customWidth="1"/>
    <col min="2" max="2" width="32.7109375" style="26" customWidth="1"/>
    <col min="3" max="3" width="23.140625" style="4" customWidth="1"/>
    <col min="4" max="4" width="14.5703125" style="43" customWidth="1"/>
    <col min="5" max="5" width="13.140625" style="51" customWidth="1"/>
    <col min="6" max="6" width="13.140625" style="44" bestFit="1" customWidth="1"/>
    <col min="7" max="7" width="11.140625" style="43" customWidth="1"/>
    <col min="8" max="8" width="11.85546875" style="43" bestFit="1" customWidth="1"/>
    <col min="9" max="9" width="15.140625" style="2" hidden="1" customWidth="1"/>
    <col min="10" max="10" width="14.140625" style="2" customWidth="1"/>
    <col min="11" max="11" width="16.42578125" style="2" bestFit="1" customWidth="1"/>
    <col min="12" max="12" width="13.5703125" bestFit="1" customWidth="1"/>
  </cols>
  <sheetData>
    <row r="1" spans="1:12" ht="20.25" customHeight="1" x14ac:dyDescent="0.25">
      <c r="A1" s="24"/>
      <c r="D1" s="78"/>
      <c r="E1" s="207" t="s">
        <v>38</v>
      </c>
      <c r="F1" s="207"/>
      <c r="G1" s="78"/>
      <c r="H1" s="78"/>
      <c r="I1"/>
      <c r="J1"/>
      <c r="K1"/>
    </row>
    <row r="2" spans="1:12" ht="18.75" customHeight="1" x14ac:dyDescent="0.25">
      <c r="A2" s="24"/>
      <c r="C2" s="48"/>
      <c r="D2" s="48"/>
      <c r="E2" s="207" t="s">
        <v>43</v>
      </c>
      <c r="F2" s="207"/>
      <c r="G2" s="207"/>
      <c r="H2" s="207"/>
      <c r="I2"/>
      <c r="J2"/>
      <c r="K2"/>
    </row>
    <row r="3" spans="1:12" ht="45.75" customHeight="1" x14ac:dyDescent="0.25">
      <c r="A3" s="24"/>
      <c r="C3" s="46"/>
      <c r="D3" s="46"/>
      <c r="E3" s="201" t="s">
        <v>57</v>
      </c>
      <c r="F3" s="201"/>
      <c r="G3" s="201"/>
      <c r="H3" s="201"/>
      <c r="I3"/>
      <c r="J3"/>
      <c r="K3"/>
    </row>
    <row r="4" spans="1:12" ht="27.75" customHeight="1" x14ac:dyDescent="0.25">
      <c r="A4" s="255" t="s">
        <v>16</v>
      </c>
      <c r="B4" s="255"/>
      <c r="C4" s="255"/>
      <c r="D4" s="255"/>
      <c r="E4" s="255"/>
      <c r="F4" s="255"/>
      <c r="G4" s="255"/>
      <c r="H4" s="255"/>
      <c r="I4"/>
      <c r="J4"/>
      <c r="K4"/>
    </row>
    <row r="5" spans="1:12" ht="15.75" customHeight="1" x14ac:dyDescent="0.25">
      <c r="A5" s="255" t="s">
        <v>17</v>
      </c>
      <c r="B5" s="255"/>
      <c r="C5" s="255"/>
      <c r="D5" s="255"/>
      <c r="E5" s="255"/>
      <c r="F5" s="255"/>
      <c r="G5" s="255"/>
      <c r="H5" s="255"/>
      <c r="I5"/>
      <c r="J5"/>
      <c r="K5"/>
    </row>
    <row r="6" spans="1:12" ht="15.75" customHeight="1" thickBot="1" x14ac:dyDescent="0.3">
      <c r="A6" s="256" t="s">
        <v>18</v>
      </c>
      <c r="B6" s="256"/>
      <c r="C6" s="256"/>
      <c r="D6" s="256"/>
      <c r="E6" s="256"/>
      <c r="F6" s="256"/>
      <c r="G6" s="256"/>
      <c r="H6" s="256"/>
      <c r="I6"/>
      <c r="J6"/>
      <c r="K6"/>
    </row>
    <row r="7" spans="1:12" s="14" customFormat="1" ht="25.5" customHeight="1" x14ac:dyDescent="0.25">
      <c r="A7" s="259" t="s">
        <v>11</v>
      </c>
      <c r="B7" s="261" t="s">
        <v>25</v>
      </c>
      <c r="C7" s="257" t="s">
        <v>1</v>
      </c>
      <c r="D7" s="263" t="s">
        <v>6</v>
      </c>
      <c r="E7" s="264"/>
      <c r="F7" s="264"/>
      <c r="G7" s="264"/>
      <c r="H7" s="265"/>
      <c r="I7" s="13"/>
      <c r="J7" s="208" t="s">
        <v>45</v>
      </c>
      <c r="K7" s="13"/>
    </row>
    <row r="8" spans="1:12" s="14" customFormat="1" ht="25.5" customHeight="1" thickBot="1" x14ac:dyDescent="0.3">
      <c r="A8" s="260"/>
      <c r="B8" s="262"/>
      <c r="C8" s="258"/>
      <c r="D8" s="45">
        <v>2019</v>
      </c>
      <c r="E8" s="50">
        <v>2020</v>
      </c>
      <c r="F8" s="50">
        <v>2021</v>
      </c>
      <c r="G8" s="50">
        <v>2022</v>
      </c>
      <c r="H8" s="61">
        <v>2023</v>
      </c>
      <c r="I8" s="13"/>
      <c r="J8" s="209"/>
      <c r="K8" s="13"/>
    </row>
    <row r="9" spans="1:12" s="16" customFormat="1" ht="30.75" customHeight="1" x14ac:dyDescent="0.25">
      <c r="A9" s="210" t="s">
        <v>24</v>
      </c>
      <c r="B9" s="268" t="s">
        <v>46</v>
      </c>
      <c r="C9" s="28" t="s">
        <v>21</v>
      </c>
      <c r="D9" s="113">
        <f>D14+D26+D31+D44+D55</f>
        <v>5034.2040299999999</v>
      </c>
      <c r="E9" s="138">
        <f>E14+E26+E31+E44+E55</f>
        <v>15616.729879999999</v>
      </c>
      <c r="F9" s="167">
        <f>F14+F26+F31+F44+F55+F66</f>
        <v>15610.864829999999</v>
      </c>
      <c r="G9" s="162">
        <f>G14+G26+G31+G44+G55</f>
        <v>5102.2820000000002</v>
      </c>
      <c r="H9" s="159">
        <f>H14+H26+H31+H44+H55</f>
        <v>12447.882</v>
      </c>
      <c r="I9" s="62">
        <f>SUM(D9:H9)</f>
        <v>53811.962739999995</v>
      </c>
      <c r="J9" s="86">
        <f t="shared" ref="J9:J64" si="0">D9+E9+F9+G9+H9</f>
        <v>53811.962739999995</v>
      </c>
      <c r="K9" s="47"/>
      <c r="L9" s="58"/>
    </row>
    <row r="10" spans="1:12" s="16" customFormat="1" ht="30.75" customHeight="1" x14ac:dyDescent="0.25">
      <c r="A10" s="210"/>
      <c r="B10" s="268"/>
      <c r="C10" s="29" t="s">
        <v>26</v>
      </c>
      <c r="D10" s="114">
        <f>D16+D21+D27+D33+D40+D46+D51+D57+D62</f>
        <v>0</v>
      </c>
      <c r="E10" s="139">
        <f>E16+E21+E27+E33+E40+E46+E51+E57+E62</f>
        <v>0</v>
      </c>
      <c r="F10" s="169">
        <f>F16+F21+F27+F33+F40+F46+F51+F57+F62</f>
        <v>0</v>
      </c>
      <c r="G10" s="139">
        <f>G16+G21+G27+G33+G40+G46+G51+G57+G62</f>
        <v>0</v>
      </c>
      <c r="H10" s="160">
        <f>H16+H21+H27+H33+H40+H46+H51+H57+H62</f>
        <v>0</v>
      </c>
      <c r="I10" s="63">
        <f t="shared" ref="I10:I65" si="1">SUM(D10:H10)</f>
        <v>0</v>
      </c>
      <c r="J10" s="87">
        <f t="shared" si="0"/>
        <v>0</v>
      </c>
      <c r="K10" s="47"/>
      <c r="L10" s="58"/>
    </row>
    <row r="11" spans="1:12" s="17" customFormat="1" ht="18.75" customHeight="1" x14ac:dyDescent="0.25">
      <c r="A11" s="210"/>
      <c r="B11" s="268"/>
      <c r="C11" s="29" t="s">
        <v>27</v>
      </c>
      <c r="D11" s="114">
        <f>D17+D22+D28+D34+D41+D47+D52+D58+D63</f>
        <v>0</v>
      </c>
      <c r="E11" s="139">
        <f>E17+E22+E28+E34+E41+E47+E52+E58+E63</f>
        <v>10561.878000000001</v>
      </c>
      <c r="F11" s="169">
        <f>F17+F22+F28+F34+F41+F47+F52+F58+F63+F69</f>
        <v>9871.369999999999</v>
      </c>
      <c r="G11" s="139">
        <f>G17+G22+G28+G34+G41+G47+G52+G58+G63</f>
        <v>0</v>
      </c>
      <c r="H11" s="160">
        <f>H17+H22+H28+H34+H41+H47+H52+H58+H63</f>
        <v>6998</v>
      </c>
      <c r="I11" s="63">
        <f t="shared" si="1"/>
        <v>27431.248</v>
      </c>
      <c r="J11" s="87">
        <f t="shared" si="0"/>
        <v>27431.248</v>
      </c>
      <c r="K11" s="59"/>
      <c r="L11" s="106"/>
    </row>
    <row r="12" spans="1:12" s="19" customFormat="1" ht="18.75" customHeight="1" x14ac:dyDescent="0.25">
      <c r="A12" s="210"/>
      <c r="B12" s="268"/>
      <c r="C12" s="29" t="s">
        <v>28</v>
      </c>
      <c r="D12" s="114">
        <f>D18+D29+D23+D35+D42+D48+D53+D59+D64</f>
        <v>5034.2040300000008</v>
      </c>
      <c r="E12" s="140">
        <f>E18+E29+E23+E35+E42+E48+E53+E59+E64</f>
        <v>5054.8518799999993</v>
      </c>
      <c r="F12" s="166">
        <f>F18+F29+F23+F35+F42+F48+F53+F59+F64</f>
        <v>5739.4948300000005</v>
      </c>
      <c r="G12" s="163">
        <f>G18+G29+G23+G35+G42+G48+G53+G59+G64</f>
        <v>5102.2820000000002</v>
      </c>
      <c r="H12" s="161">
        <f>H18+H29+H23+H35+H42+H48+H53+H59+H64</f>
        <v>5449.8820000000005</v>
      </c>
      <c r="I12" s="63">
        <f t="shared" si="1"/>
        <v>26380.714739999999</v>
      </c>
      <c r="J12" s="179">
        <f t="shared" si="0"/>
        <v>26380.714739999999</v>
      </c>
      <c r="K12" s="18"/>
      <c r="L12" s="164"/>
    </row>
    <row r="13" spans="1:12" s="14" customFormat="1" ht="33" customHeight="1" thickBot="1" x14ac:dyDescent="0.3">
      <c r="A13" s="210"/>
      <c r="B13" s="268"/>
      <c r="C13" s="30" t="s">
        <v>29</v>
      </c>
      <c r="D13" s="115">
        <v>0</v>
      </c>
      <c r="E13" s="141">
        <v>0</v>
      </c>
      <c r="F13" s="170">
        <v>0</v>
      </c>
      <c r="G13" s="141">
        <v>0</v>
      </c>
      <c r="H13" s="74">
        <v>0</v>
      </c>
      <c r="I13" s="63">
        <f t="shared" si="1"/>
        <v>0</v>
      </c>
      <c r="J13" s="88">
        <f t="shared" si="0"/>
        <v>0</v>
      </c>
      <c r="K13" s="60"/>
    </row>
    <row r="14" spans="1:12" s="19" customFormat="1" ht="36" customHeight="1" thickBot="1" x14ac:dyDescent="0.3">
      <c r="A14" s="27" t="s">
        <v>30</v>
      </c>
      <c r="B14" s="232" t="s">
        <v>4</v>
      </c>
      <c r="C14" s="233"/>
      <c r="D14" s="116">
        <f>D15+D20</f>
        <v>110</v>
      </c>
      <c r="E14" s="142">
        <f t="shared" ref="E14:H14" si="2">E15+E20</f>
        <v>10</v>
      </c>
      <c r="F14" s="171">
        <f t="shared" si="2"/>
        <v>111</v>
      </c>
      <c r="G14" s="127">
        <f t="shared" si="2"/>
        <v>60</v>
      </c>
      <c r="H14" s="64">
        <f t="shared" si="2"/>
        <v>60</v>
      </c>
      <c r="I14" s="62">
        <f t="shared" si="1"/>
        <v>351</v>
      </c>
      <c r="J14" s="89">
        <f t="shared" si="0"/>
        <v>351</v>
      </c>
      <c r="K14" s="18"/>
    </row>
    <row r="15" spans="1:12" s="19" customFormat="1" ht="15.75" x14ac:dyDescent="0.25">
      <c r="A15" s="211">
        <v>1</v>
      </c>
      <c r="B15" s="238" t="s">
        <v>31</v>
      </c>
      <c r="C15" s="28" t="s">
        <v>21</v>
      </c>
      <c r="D15" s="117">
        <f>D16+D17+D18+D19</f>
        <v>110</v>
      </c>
      <c r="E15" s="143">
        <f t="shared" ref="E15:H15" si="3">E16+E17+E18+E19</f>
        <v>10</v>
      </c>
      <c r="F15" s="172">
        <f t="shared" si="3"/>
        <v>111</v>
      </c>
      <c r="G15" s="128">
        <f t="shared" si="3"/>
        <v>60</v>
      </c>
      <c r="H15" s="65">
        <f t="shared" si="3"/>
        <v>60</v>
      </c>
      <c r="I15" s="63">
        <f t="shared" si="1"/>
        <v>351</v>
      </c>
      <c r="J15" s="90">
        <f t="shared" si="0"/>
        <v>351</v>
      </c>
      <c r="K15" s="18"/>
    </row>
    <row r="16" spans="1:12" s="19" customFormat="1" ht="31.5" x14ac:dyDescent="0.25">
      <c r="A16" s="234"/>
      <c r="B16" s="239"/>
      <c r="C16" s="29" t="s">
        <v>26</v>
      </c>
      <c r="D16" s="118">
        <v>0</v>
      </c>
      <c r="E16" s="144">
        <v>0</v>
      </c>
      <c r="F16" s="173">
        <v>0</v>
      </c>
      <c r="G16" s="129">
        <v>0</v>
      </c>
      <c r="H16" s="66">
        <v>0</v>
      </c>
      <c r="I16" s="63">
        <f t="shared" si="1"/>
        <v>0</v>
      </c>
      <c r="J16" s="91">
        <f t="shared" si="0"/>
        <v>0</v>
      </c>
      <c r="K16" s="18"/>
    </row>
    <row r="17" spans="1:11" s="19" customFormat="1" ht="15.75" x14ac:dyDescent="0.25">
      <c r="A17" s="234"/>
      <c r="B17" s="239"/>
      <c r="C17" s="29" t="s">
        <v>27</v>
      </c>
      <c r="D17" s="118">
        <v>0</v>
      </c>
      <c r="E17" s="144">
        <v>0</v>
      </c>
      <c r="F17" s="173">
        <v>0</v>
      </c>
      <c r="G17" s="129">
        <v>0</v>
      </c>
      <c r="H17" s="66">
        <v>0</v>
      </c>
      <c r="I17" s="63">
        <f t="shared" si="1"/>
        <v>0</v>
      </c>
      <c r="J17" s="91">
        <f t="shared" si="0"/>
        <v>0</v>
      </c>
      <c r="K17" s="18"/>
    </row>
    <row r="18" spans="1:11" s="19" customFormat="1" ht="15.75" x14ac:dyDescent="0.25">
      <c r="A18" s="234"/>
      <c r="B18" s="239"/>
      <c r="C18" s="29" t="s">
        <v>28</v>
      </c>
      <c r="D18" s="118">
        <v>110</v>
      </c>
      <c r="E18" s="144">
        <v>10</v>
      </c>
      <c r="F18" s="173">
        <v>111</v>
      </c>
      <c r="G18" s="129">
        <v>60</v>
      </c>
      <c r="H18" s="66">
        <v>60</v>
      </c>
      <c r="I18" s="63">
        <f t="shared" si="1"/>
        <v>351</v>
      </c>
      <c r="J18" s="91">
        <f t="shared" si="0"/>
        <v>351</v>
      </c>
      <c r="K18" s="18"/>
    </row>
    <row r="19" spans="1:11" s="19" customFormat="1" ht="31.5" x14ac:dyDescent="0.25">
      <c r="A19" s="234"/>
      <c r="B19" s="239"/>
      <c r="C19" s="29" t="s">
        <v>29</v>
      </c>
      <c r="D19" s="118">
        <v>0</v>
      </c>
      <c r="E19" s="144">
        <v>0</v>
      </c>
      <c r="F19" s="173">
        <v>0</v>
      </c>
      <c r="G19" s="129">
        <v>0</v>
      </c>
      <c r="H19" s="66">
        <v>0</v>
      </c>
      <c r="I19" s="63">
        <f t="shared" si="1"/>
        <v>0</v>
      </c>
      <c r="J19" s="91">
        <f t="shared" si="0"/>
        <v>0</v>
      </c>
      <c r="K19" s="18"/>
    </row>
    <row r="20" spans="1:11" s="16" customFormat="1" ht="15.75" x14ac:dyDescent="0.25">
      <c r="A20" s="234">
        <v>2</v>
      </c>
      <c r="B20" s="239" t="s">
        <v>32</v>
      </c>
      <c r="C20" s="31" t="s">
        <v>21</v>
      </c>
      <c r="D20" s="118">
        <f>D21+D22+D23+D24</f>
        <v>0</v>
      </c>
      <c r="E20" s="144">
        <f t="shared" ref="E20:H20" si="4">E21+E22+E23+E24</f>
        <v>0</v>
      </c>
      <c r="F20" s="173">
        <f t="shared" si="4"/>
        <v>0</v>
      </c>
      <c r="G20" s="129">
        <f t="shared" si="4"/>
        <v>0</v>
      </c>
      <c r="H20" s="66">
        <f t="shared" si="4"/>
        <v>0</v>
      </c>
      <c r="I20" s="63">
        <f t="shared" si="1"/>
        <v>0</v>
      </c>
      <c r="J20" s="91">
        <f t="shared" si="0"/>
        <v>0</v>
      </c>
      <c r="K20" s="15"/>
    </row>
    <row r="21" spans="1:11" s="19" customFormat="1" ht="31.5" x14ac:dyDescent="0.25">
      <c r="A21" s="234"/>
      <c r="B21" s="239"/>
      <c r="C21" s="29" t="s">
        <v>26</v>
      </c>
      <c r="D21" s="118">
        <v>0</v>
      </c>
      <c r="E21" s="144">
        <v>0</v>
      </c>
      <c r="F21" s="173">
        <v>0</v>
      </c>
      <c r="G21" s="129">
        <v>0</v>
      </c>
      <c r="H21" s="66">
        <v>0</v>
      </c>
      <c r="I21" s="63">
        <f t="shared" si="1"/>
        <v>0</v>
      </c>
      <c r="J21" s="91">
        <f t="shared" si="0"/>
        <v>0</v>
      </c>
      <c r="K21" s="18"/>
    </row>
    <row r="22" spans="1:11" s="19" customFormat="1" ht="15.75" x14ac:dyDescent="0.25">
      <c r="A22" s="234"/>
      <c r="B22" s="239"/>
      <c r="C22" s="29" t="s">
        <v>27</v>
      </c>
      <c r="D22" s="118">
        <v>0</v>
      </c>
      <c r="E22" s="144">
        <v>0</v>
      </c>
      <c r="F22" s="173">
        <v>0</v>
      </c>
      <c r="G22" s="129">
        <v>0</v>
      </c>
      <c r="H22" s="66">
        <v>0</v>
      </c>
      <c r="I22" s="63">
        <f t="shared" si="1"/>
        <v>0</v>
      </c>
      <c r="J22" s="91">
        <f t="shared" si="0"/>
        <v>0</v>
      </c>
      <c r="K22" s="18"/>
    </row>
    <row r="23" spans="1:11" s="19" customFormat="1" ht="15.75" x14ac:dyDescent="0.25">
      <c r="A23" s="234"/>
      <c r="B23" s="239"/>
      <c r="C23" s="29" t="s">
        <v>28</v>
      </c>
      <c r="D23" s="118">
        <v>0</v>
      </c>
      <c r="E23" s="144">
        <v>0</v>
      </c>
      <c r="F23" s="173">
        <v>0</v>
      </c>
      <c r="G23" s="129">
        <v>0</v>
      </c>
      <c r="H23" s="66">
        <v>0</v>
      </c>
      <c r="I23" s="63">
        <f t="shared" si="1"/>
        <v>0</v>
      </c>
      <c r="J23" s="91">
        <f t="shared" si="0"/>
        <v>0</v>
      </c>
      <c r="K23" s="18"/>
    </row>
    <row r="24" spans="1:11" s="19" customFormat="1" ht="32.25" thickBot="1" x14ac:dyDescent="0.3">
      <c r="A24" s="267"/>
      <c r="B24" s="266"/>
      <c r="C24" s="32" t="s">
        <v>29</v>
      </c>
      <c r="D24" s="119">
        <v>0</v>
      </c>
      <c r="E24" s="145">
        <v>0</v>
      </c>
      <c r="F24" s="174">
        <v>0</v>
      </c>
      <c r="G24" s="130">
        <v>0</v>
      </c>
      <c r="H24" s="67">
        <v>0</v>
      </c>
      <c r="I24" s="63">
        <f t="shared" si="1"/>
        <v>0</v>
      </c>
      <c r="J24" s="92">
        <f t="shared" si="0"/>
        <v>0</v>
      </c>
      <c r="K24" s="18"/>
    </row>
    <row r="25" spans="1:11" s="16" customFormat="1" ht="40.5" customHeight="1" thickBot="1" x14ac:dyDescent="0.3">
      <c r="A25" s="27" t="s">
        <v>30</v>
      </c>
      <c r="B25" s="232" t="s">
        <v>3</v>
      </c>
      <c r="C25" s="233"/>
      <c r="D25" s="120">
        <f>D26</f>
        <v>0</v>
      </c>
      <c r="E25" s="146">
        <f t="shared" ref="E25:H25" si="5">E26</f>
        <v>162.73000000000002</v>
      </c>
      <c r="F25" s="165">
        <f t="shared" si="5"/>
        <v>100</v>
      </c>
      <c r="G25" s="131">
        <f t="shared" si="5"/>
        <v>100</v>
      </c>
      <c r="H25" s="68">
        <f t="shared" si="5"/>
        <v>100</v>
      </c>
      <c r="I25" s="63">
        <f t="shared" si="1"/>
        <v>462.73</v>
      </c>
      <c r="J25" s="89">
        <f t="shared" si="0"/>
        <v>462.73</v>
      </c>
      <c r="K25" s="15"/>
    </row>
    <row r="26" spans="1:11" s="19" customFormat="1" ht="24.75" customHeight="1" x14ac:dyDescent="0.25">
      <c r="A26" s="249" t="s">
        <v>54</v>
      </c>
      <c r="B26" s="214" t="s">
        <v>56</v>
      </c>
      <c r="C26" s="23" t="s">
        <v>21</v>
      </c>
      <c r="D26" s="121">
        <f>D27+D28+D29+D30</f>
        <v>0</v>
      </c>
      <c r="E26" s="147">
        <f t="shared" ref="E26:H26" si="6">E27+E28+E29+E30</f>
        <v>162.73000000000002</v>
      </c>
      <c r="F26" s="175">
        <f t="shared" si="6"/>
        <v>100</v>
      </c>
      <c r="G26" s="132">
        <f t="shared" si="6"/>
        <v>100</v>
      </c>
      <c r="H26" s="69">
        <f t="shared" si="6"/>
        <v>100</v>
      </c>
      <c r="I26" s="63">
        <f t="shared" si="1"/>
        <v>462.73</v>
      </c>
      <c r="J26" s="93">
        <f t="shared" si="0"/>
        <v>462.73</v>
      </c>
      <c r="K26" s="18"/>
    </row>
    <row r="27" spans="1:11" s="21" customFormat="1" ht="18.75" customHeight="1" x14ac:dyDescent="0.25">
      <c r="A27" s="210"/>
      <c r="B27" s="215"/>
      <c r="C27" s="33" t="s">
        <v>26</v>
      </c>
      <c r="D27" s="118">
        <v>0</v>
      </c>
      <c r="E27" s="144">
        <v>0</v>
      </c>
      <c r="F27" s="173">
        <v>0</v>
      </c>
      <c r="G27" s="129">
        <v>0</v>
      </c>
      <c r="H27" s="66">
        <v>0</v>
      </c>
      <c r="I27" s="63">
        <f t="shared" si="1"/>
        <v>0</v>
      </c>
      <c r="J27" s="94">
        <f t="shared" si="0"/>
        <v>0</v>
      </c>
      <c r="K27" s="20"/>
    </row>
    <row r="28" spans="1:11" s="21" customFormat="1" ht="15.75" x14ac:dyDescent="0.25">
      <c r="A28" s="210"/>
      <c r="B28" s="215"/>
      <c r="C28" s="33" t="s">
        <v>27</v>
      </c>
      <c r="D28" s="118">
        <v>0</v>
      </c>
      <c r="E28" s="144">
        <v>59.53</v>
      </c>
      <c r="F28" s="173">
        <v>0</v>
      </c>
      <c r="G28" s="129">
        <v>0</v>
      </c>
      <c r="H28" s="66">
        <v>0</v>
      </c>
      <c r="I28" s="63">
        <f t="shared" si="1"/>
        <v>59.53</v>
      </c>
      <c r="J28" s="94">
        <f t="shared" si="0"/>
        <v>59.53</v>
      </c>
      <c r="K28" s="20"/>
    </row>
    <row r="29" spans="1:11" s="21" customFormat="1" ht="15.75" x14ac:dyDescent="0.25">
      <c r="A29" s="210"/>
      <c r="B29" s="215"/>
      <c r="C29" s="33" t="s">
        <v>28</v>
      </c>
      <c r="D29" s="118">
        <v>0</v>
      </c>
      <c r="E29" s="144">
        <v>103.2</v>
      </c>
      <c r="F29" s="173">
        <v>100</v>
      </c>
      <c r="G29" s="129">
        <v>100</v>
      </c>
      <c r="H29" s="66">
        <v>100</v>
      </c>
      <c r="I29" s="63">
        <f t="shared" si="1"/>
        <v>403.2</v>
      </c>
      <c r="J29" s="94">
        <f t="shared" si="0"/>
        <v>403.2</v>
      </c>
      <c r="K29" s="20"/>
    </row>
    <row r="30" spans="1:11" s="21" customFormat="1" ht="32.25" thickBot="1" x14ac:dyDescent="0.3">
      <c r="A30" s="213"/>
      <c r="B30" s="216"/>
      <c r="C30" s="34" t="s">
        <v>29</v>
      </c>
      <c r="D30" s="122">
        <v>0</v>
      </c>
      <c r="E30" s="148">
        <v>0</v>
      </c>
      <c r="F30" s="176">
        <v>0</v>
      </c>
      <c r="G30" s="133">
        <v>0</v>
      </c>
      <c r="H30" s="70">
        <v>0</v>
      </c>
      <c r="I30" s="63">
        <f t="shared" si="1"/>
        <v>0</v>
      </c>
      <c r="J30" s="95">
        <f t="shared" si="0"/>
        <v>0</v>
      </c>
      <c r="K30" s="20"/>
    </row>
    <row r="31" spans="1:11" s="19" customFormat="1" ht="31.5" customHeight="1" thickBot="1" x14ac:dyDescent="0.3">
      <c r="A31" s="27" t="s">
        <v>30</v>
      </c>
      <c r="B31" s="232" t="s">
        <v>5</v>
      </c>
      <c r="C31" s="248"/>
      <c r="D31" s="123">
        <f>D32+D39</f>
        <v>2984.7390300000002</v>
      </c>
      <c r="E31" s="149">
        <f t="shared" ref="E31:H31" si="7">E32+E39</f>
        <v>13076.004939999999</v>
      </c>
      <c r="F31" s="165">
        <f t="shared" si="7"/>
        <v>11878.527</v>
      </c>
      <c r="G31" s="146">
        <f t="shared" si="7"/>
        <v>3800.6819999999998</v>
      </c>
      <c r="H31" s="156">
        <f t="shared" si="7"/>
        <v>10830.781999999999</v>
      </c>
      <c r="I31" s="63">
        <f t="shared" si="1"/>
        <v>42570.734969999998</v>
      </c>
      <c r="J31" s="89">
        <f t="shared" si="0"/>
        <v>42570.734969999998</v>
      </c>
      <c r="K31" s="18"/>
    </row>
    <row r="32" spans="1:11" s="19" customFormat="1" ht="18.75" customHeight="1" x14ac:dyDescent="0.25">
      <c r="A32" s="210">
        <v>1</v>
      </c>
      <c r="B32" s="215" t="s">
        <v>33</v>
      </c>
      <c r="C32" s="28" t="s">
        <v>21</v>
      </c>
      <c r="D32" s="117">
        <f>D35</f>
        <v>2984.7390300000002</v>
      </c>
      <c r="E32" s="150">
        <f>E35+E34</f>
        <v>2515.0049399999998</v>
      </c>
      <c r="F32" s="172">
        <f t="shared" ref="F32:H32" si="8">F35</f>
        <v>3917.527</v>
      </c>
      <c r="G32" s="143">
        <f t="shared" si="8"/>
        <v>3800.6819999999998</v>
      </c>
      <c r="H32" s="157">
        <f t="shared" si="8"/>
        <v>3832.7820000000002</v>
      </c>
      <c r="I32" s="63">
        <f t="shared" si="1"/>
        <v>17050.734969999998</v>
      </c>
      <c r="J32" s="90">
        <f t="shared" si="0"/>
        <v>17050.734969999998</v>
      </c>
      <c r="K32" s="18"/>
    </row>
    <row r="33" spans="1:11" s="19" customFormat="1" ht="31.5" x14ac:dyDescent="0.25">
      <c r="A33" s="210"/>
      <c r="B33" s="245"/>
      <c r="C33" s="29" t="s">
        <v>26</v>
      </c>
      <c r="D33" s="118">
        <v>0</v>
      </c>
      <c r="E33" s="144">
        <v>0</v>
      </c>
      <c r="F33" s="173">
        <v>0</v>
      </c>
      <c r="G33" s="144">
        <v>0</v>
      </c>
      <c r="H33" s="158">
        <v>0</v>
      </c>
      <c r="I33" s="63">
        <f t="shared" si="1"/>
        <v>0</v>
      </c>
      <c r="J33" s="91">
        <f t="shared" si="0"/>
        <v>0</v>
      </c>
      <c r="K33" s="18"/>
    </row>
    <row r="34" spans="1:11" s="19" customFormat="1" ht="15.75" x14ac:dyDescent="0.25">
      <c r="A34" s="210"/>
      <c r="B34" s="245"/>
      <c r="C34" s="29" t="s">
        <v>27</v>
      </c>
      <c r="D34" s="118">
        <v>0</v>
      </c>
      <c r="E34" s="144">
        <v>0</v>
      </c>
      <c r="F34" s="173">
        <v>0</v>
      </c>
      <c r="G34" s="144">
        <v>0</v>
      </c>
      <c r="H34" s="158">
        <v>0</v>
      </c>
      <c r="I34" s="63">
        <f t="shared" si="1"/>
        <v>0</v>
      </c>
      <c r="J34" s="91">
        <f t="shared" si="0"/>
        <v>0</v>
      </c>
      <c r="K34" s="18"/>
    </row>
    <row r="35" spans="1:11" s="19" customFormat="1" ht="15.75" x14ac:dyDescent="0.25">
      <c r="A35" s="210"/>
      <c r="B35" s="245"/>
      <c r="C35" s="217" t="s">
        <v>28</v>
      </c>
      <c r="D35" s="118">
        <v>2984.7390300000002</v>
      </c>
      <c r="E35" s="250">
        <v>2515.0049399999998</v>
      </c>
      <c r="F35" s="220">
        <v>3917.527</v>
      </c>
      <c r="G35" s="223">
        <v>3800.6819999999998</v>
      </c>
      <c r="H35" s="226">
        <v>3832.7820000000002</v>
      </c>
      <c r="I35" s="96">
        <f t="shared" si="1"/>
        <v>17050.734969999998</v>
      </c>
      <c r="J35" s="229">
        <f t="shared" si="0"/>
        <v>17050.734969999998</v>
      </c>
      <c r="K35" s="18"/>
    </row>
    <row r="36" spans="1:11" s="19" customFormat="1" ht="26.25" customHeight="1" x14ac:dyDescent="0.2">
      <c r="A36" s="210"/>
      <c r="B36" s="245"/>
      <c r="C36" s="218"/>
      <c r="D36" s="110" t="s">
        <v>53</v>
      </c>
      <c r="E36" s="251"/>
      <c r="F36" s="221"/>
      <c r="G36" s="224"/>
      <c r="H36" s="227"/>
      <c r="I36" s="96"/>
      <c r="J36" s="230"/>
      <c r="K36" s="18"/>
    </row>
    <row r="37" spans="1:11" s="19" customFormat="1" ht="22.5" x14ac:dyDescent="0.2">
      <c r="A37" s="210"/>
      <c r="B37" s="245"/>
      <c r="C37" s="219"/>
      <c r="D37" s="110" t="s">
        <v>50</v>
      </c>
      <c r="E37" s="252"/>
      <c r="F37" s="222"/>
      <c r="G37" s="225"/>
      <c r="H37" s="228"/>
      <c r="I37" s="96"/>
      <c r="J37" s="231"/>
      <c r="K37" s="18"/>
    </row>
    <row r="38" spans="1:11" s="19" customFormat="1" ht="31.5" x14ac:dyDescent="0.25">
      <c r="A38" s="211"/>
      <c r="B38" s="246"/>
      <c r="C38" s="29" t="s">
        <v>29</v>
      </c>
      <c r="D38" s="118">
        <v>0</v>
      </c>
      <c r="E38" s="144">
        <v>0</v>
      </c>
      <c r="F38" s="173">
        <v>0</v>
      </c>
      <c r="G38" s="129">
        <v>0</v>
      </c>
      <c r="H38" s="66">
        <v>0</v>
      </c>
      <c r="I38" s="63">
        <f t="shared" si="1"/>
        <v>0</v>
      </c>
      <c r="J38" s="91">
        <f t="shared" si="0"/>
        <v>0</v>
      </c>
      <c r="K38" s="18"/>
    </row>
    <row r="39" spans="1:11" s="19" customFormat="1" ht="15.75" x14ac:dyDescent="0.25">
      <c r="A39" s="212">
        <v>2</v>
      </c>
      <c r="B39" s="247" t="s">
        <v>8</v>
      </c>
      <c r="C39" s="31" t="s">
        <v>21</v>
      </c>
      <c r="D39" s="118">
        <f>D40+D41+D42+D43</f>
        <v>0</v>
      </c>
      <c r="E39" s="144">
        <f>E40+E41+E42+E43</f>
        <v>10561</v>
      </c>
      <c r="F39" s="173">
        <f>F40+F41+F42+F43</f>
        <v>7961</v>
      </c>
      <c r="G39" s="129">
        <f>G40+G41+G42+G43</f>
        <v>0</v>
      </c>
      <c r="H39" s="66">
        <f>H40+H41+H42+H43</f>
        <v>6998</v>
      </c>
      <c r="I39" s="63">
        <f t="shared" si="1"/>
        <v>25520</v>
      </c>
      <c r="J39" s="91">
        <f t="shared" si="0"/>
        <v>25520</v>
      </c>
      <c r="K39" s="18"/>
    </row>
    <row r="40" spans="1:11" s="19" customFormat="1" ht="31.5" x14ac:dyDescent="0.25">
      <c r="A40" s="210"/>
      <c r="B40" s="215"/>
      <c r="C40" s="29" t="s">
        <v>26</v>
      </c>
      <c r="D40" s="118">
        <v>0</v>
      </c>
      <c r="E40" s="144">
        <v>0</v>
      </c>
      <c r="F40" s="173">
        <v>0</v>
      </c>
      <c r="G40" s="129">
        <v>0</v>
      </c>
      <c r="H40" s="66">
        <v>0</v>
      </c>
      <c r="I40" s="63">
        <f t="shared" si="1"/>
        <v>0</v>
      </c>
      <c r="J40" s="91">
        <f t="shared" si="0"/>
        <v>0</v>
      </c>
      <c r="K40" s="18"/>
    </row>
    <row r="41" spans="1:11" s="19" customFormat="1" ht="15.75" x14ac:dyDescent="0.25">
      <c r="A41" s="210"/>
      <c r="B41" s="215"/>
      <c r="C41" s="29" t="s">
        <v>27</v>
      </c>
      <c r="D41" s="118">
        <v>0</v>
      </c>
      <c r="E41" s="144">
        <v>9381</v>
      </c>
      <c r="F41" s="173">
        <v>7881</v>
      </c>
      <c r="G41" s="129">
        <v>0</v>
      </c>
      <c r="H41" s="66">
        <v>6998</v>
      </c>
      <c r="I41" s="63">
        <f t="shared" si="1"/>
        <v>24260</v>
      </c>
      <c r="J41" s="91">
        <f t="shared" si="0"/>
        <v>24260</v>
      </c>
      <c r="K41" s="18"/>
    </row>
    <row r="42" spans="1:11" s="19" customFormat="1" ht="15.75" x14ac:dyDescent="0.25">
      <c r="A42" s="210"/>
      <c r="B42" s="215"/>
      <c r="C42" s="29" t="s">
        <v>28</v>
      </c>
      <c r="D42" s="118">
        <v>0</v>
      </c>
      <c r="E42" s="144">
        <v>1180</v>
      </c>
      <c r="F42" s="173">
        <v>80</v>
      </c>
      <c r="G42" s="129">
        <v>0</v>
      </c>
      <c r="H42" s="66">
        <v>0</v>
      </c>
      <c r="I42" s="63">
        <f t="shared" si="1"/>
        <v>1260</v>
      </c>
      <c r="J42" s="91">
        <f t="shared" si="0"/>
        <v>1260</v>
      </c>
      <c r="K42" s="18"/>
    </row>
    <row r="43" spans="1:11" ht="32.25" thickBot="1" x14ac:dyDescent="0.3">
      <c r="A43" s="213"/>
      <c r="B43" s="216"/>
      <c r="C43" s="32" t="s">
        <v>29</v>
      </c>
      <c r="D43" s="124">
        <v>0</v>
      </c>
      <c r="E43" s="151">
        <v>0</v>
      </c>
      <c r="F43" s="177">
        <v>0</v>
      </c>
      <c r="G43" s="134">
        <v>0</v>
      </c>
      <c r="H43" s="71">
        <v>0</v>
      </c>
      <c r="I43" s="63">
        <f t="shared" si="1"/>
        <v>0</v>
      </c>
      <c r="J43" s="92">
        <f t="shared" si="0"/>
        <v>0</v>
      </c>
    </row>
    <row r="44" spans="1:11" ht="48" customHeight="1" thickBot="1" x14ac:dyDescent="0.3">
      <c r="A44" s="27" t="s">
        <v>30</v>
      </c>
      <c r="B44" s="240" t="s">
        <v>2</v>
      </c>
      <c r="C44" s="241"/>
      <c r="D44" s="120">
        <f>D45+D50</f>
        <v>612.26499999999999</v>
      </c>
      <c r="E44" s="146">
        <f>E45+E50</f>
        <v>1076.798</v>
      </c>
      <c r="F44" s="165">
        <f>F45+F50</f>
        <v>1865.79783</v>
      </c>
      <c r="G44" s="131">
        <f>G45+G50</f>
        <v>400</v>
      </c>
      <c r="H44" s="68">
        <f>H45+H50</f>
        <v>400</v>
      </c>
      <c r="I44" s="63">
        <f t="shared" si="1"/>
        <v>4354.8608299999996</v>
      </c>
      <c r="J44" s="89">
        <f t="shared" si="0"/>
        <v>4354.8608299999996</v>
      </c>
    </row>
    <row r="45" spans="1:11" ht="15.75" x14ac:dyDescent="0.25">
      <c r="A45" s="210">
        <v>1</v>
      </c>
      <c r="B45" s="242" t="s">
        <v>34</v>
      </c>
      <c r="C45" s="28" t="s">
        <v>21</v>
      </c>
      <c r="D45" s="125">
        <f>D46+D47+D48+D49</f>
        <v>224.2</v>
      </c>
      <c r="E45" s="152">
        <f t="shared" ref="E45:H45" si="9">E46+E47+E48+E49</f>
        <v>168.2</v>
      </c>
      <c r="F45" s="178">
        <f t="shared" si="9"/>
        <v>195</v>
      </c>
      <c r="G45" s="135">
        <f t="shared" si="9"/>
        <v>200</v>
      </c>
      <c r="H45" s="72">
        <f t="shared" si="9"/>
        <v>200</v>
      </c>
      <c r="I45" s="63">
        <f t="shared" si="1"/>
        <v>987.4</v>
      </c>
      <c r="J45" s="90">
        <f t="shared" si="0"/>
        <v>987.4</v>
      </c>
    </row>
    <row r="46" spans="1:11" ht="31.5" x14ac:dyDescent="0.25">
      <c r="A46" s="210"/>
      <c r="B46" s="242"/>
      <c r="C46" s="29" t="s">
        <v>26</v>
      </c>
      <c r="D46" s="126">
        <v>0</v>
      </c>
      <c r="E46" s="153">
        <v>0</v>
      </c>
      <c r="F46" s="168">
        <v>0</v>
      </c>
      <c r="G46" s="136">
        <v>0</v>
      </c>
      <c r="H46" s="73">
        <v>0</v>
      </c>
      <c r="I46" s="63">
        <f t="shared" si="1"/>
        <v>0</v>
      </c>
      <c r="J46" s="91">
        <f t="shared" si="0"/>
        <v>0</v>
      </c>
    </row>
    <row r="47" spans="1:11" ht="15.75" x14ac:dyDescent="0.25">
      <c r="A47" s="210"/>
      <c r="B47" s="242"/>
      <c r="C47" s="29" t="s">
        <v>27</v>
      </c>
      <c r="D47" s="126">
        <v>0</v>
      </c>
      <c r="E47" s="153">
        <v>0</v>
      </c>
      <c r="F47" s="168">
        <v>0</v>
      </c>
      <c r="G47" s="136">
        <v>0</v>
      </c>
      <c r="H47" s="73">
        <v>0</v>
      </c>
      <c r="I47" s="63">
        <f t="shared" si="1"/>
        <v>0</v>
      </c>
      <c r="J47" s="91">
        <f t="shared" si="0"/>
        <v>0</v>
      </c>
    </row>
    <row r="48" spans="1:11" ht="15.75" x14ac:dyDescent="0.25">
      <c r="A48" s="210"/>
      <c r="B48" s="242"/>
      <c r="C48" s="29" t="s">
        <v>28</v>
      </c>
      <c r="D48" s="126">
        <v>224.2</v>
      </c>
      <c r="E48" s="153">
        <v>168.2</v>
      </c>
      <c r="F48" s="168">
        <v>195</v>
      </c>
      <c r="G48" s="136">
        <v>200</v>
      </c>
      <c r="H48" s="73">
        <v>200</v>
      </c>
      <c r="I48" s="63">
        <f t="shared" si="1"/>
        <v>987.4</v>
      </c>
      <c r="J48" s="91">
        <f t="shared" si="0"/>
        <v>987.4</v>
      </c>
    </row>
    <row r="49" spans="1:11" ht="31.5" x14ac:dyDescent="0.25">
      <c r="A49" s="211"/>
      <c r="B49" s="238"/>
      <c r="C49" s="29" t="s">
        <v>29</v>
      </c>
      <c r="D49" s="126">
        <v>0</v>
      </c>
      <c r="E49" s="153">
        <v>0</v>
      </c>
      <c r="F49" s="168">
        <v>0</v>
      </c>
      <c r="G49" s="136">
        <v>0</v>
      </c>
      <c r="H49" s="73">
        <v>0</v>
      </c>
      <c r="I49" s="63">
        <f t="shared" si="1"/>
        <v>0</v>
      </c>
      <c r="J49" s="91">
        <f t="shared" si="0"/>
        <v>0</v>
      </c>
    </row>
    <row r="50" spans="1:11" s="1" customFormat="1" ht="15.75" x14ac:dyDescent="0.25">
      <c r="A50" s="212">
        <v>2</v>
      </c>
      <c r="B50" s="243" t="s">
        <v>35</v>
      </c>
      <c r="C50" s="31" t="s">
        <v>21</v>
      </c>
      <c r="D50" s="126">
        <f>D51+D52+D53+D54</f>
        <v>388.065</v>
      </c>
      <c r="E50" s="153">
        <f t="shared" ref="E50:H50" si="10">E51+E52+E53+E54</f>
        <v>908.59800000000007</v>
      </c>
      <c r="F50" s="168">
        <f t="shared" si="10"/>
        <v>1670.79783</v>
      </c>
      <c r="G50" s="136">
        <f t="shared" si="10"/>
        <v>200</v>
      </c>
      <c r="H50" s="73">
        <f t="shared" si="10"/>
        <v>200</v>
      </c>
      <c r="I50" s="63">
        <f t="shared" si="1"/>
        <v>3367.46083</v>
      </c>
      <c r="J50" s="91">
        <f t="shared" si="0"/>
        <v>3367.46083</v>
      </c>
      <c r="K50" s="3"/>
    </row>
    <row r="51" spans="1:11" ht="31.5" x14ac:dyDescent="0.25">
      <c r="A51" s="210"/>
      <c r="B51" s="242"/>
      <c r="C51" s="29" t="s">
        <v>26</v>
      </c>
      <c r="D51" s="126">
        <v>0</v>
      </c>
      <c r="E51" s="153">
        <v>0</v>
      </c>
      <c r="F51" s="168">
        <v>0</v>
      </c>
      <c r="G51" s="136">
        <v>0</v>
      </c>
      <c r="H51" s="73">
        <v>0</v>
      </c>
      <c r="I51" s="63">
        <f t="shared" si="1"/>
        <v>0</v>
      </c>
      <c r="J51" s="91">
        <f t="shared" si="0"/>
        <v>0</v>
      </c>
    </row>
    <row r="52" spans="1:11" ht="15.75" x14ac:dyDescent="0.25">
      <c r="A52" s="210"/>
      <c r="B52" s="242"/>
      <c r="C52" s="29" t="s">
        <v>27</v>
      </c>
      <c r="D52" s="126">
        <v>0</v>
      </c>
      <c r="E52" s="153">
        <v>766.74800000000005</v>
      </c>
      <c r="F52" s="168">
        <v>1259.47</v>
      </c>
      <c r="G52" s="136">
        <v>0</v>
      </c>
      <c r="H52" s="73">
        <v>0</v>
      </c>
      <c r="I52" s="63">
        <f t="shared" si="1"/>
        <v>2026.2180000000001</v>
      </c>
      <c r="J52" s="91">
        <f t="shared" si="0"/>
        <v>2026.2180000000001</v>
      </c>
    </row>
    <row r="53" spans="1:11" ht="15.75" x14ac:dyDescent="0.25">
      <c r="A53" s="210"/>
      <c r="B53" s="242"/>
      <c r="C53" s="29" t="s">
        <v>28</v>
      </c>
      <c r="D53" s="126">
        <v>388.065</v>
      </c>
      <c r="E53" s="153">
        <v>141.85</v>
      </c>
      <c r="F53" s="168">
        <v>411.32783000000001</v>
      </c>
      <c r="G53" s="136">
        <v>200</v>
      </c>
      <c r="H53" s="73">
        <v>200</v>
      </c>
      <c r="I53" s="63">
        <f t="shared" si="1"/>
        <v>1341.2428299999999</v>
      </c>
      <c r="J53" s="91">
        <f t="shared" si="0"/>
        <v>1341.2428299999999</v>
      </c>
    </row>
    <row r="54" spans="1:11" ht="32.25" thickBot="1" x14ac:dyDescent="0.3">
      <c r="A54" s="213"/>
      <c r="B54" s="244"/>
      <c r="C54" s="32" t="s">
        <v>29</v>
      </c>
      <c r="D54" s="124">
        <v>0</v>
      </c>
      <c r="E54" s="151">
        <v>0</v>
      </c>
      <c r="F54" s="177">
        <v>0</v>
      </c>
      <c r="G54" s="134">
        <v>0</v>
      </c>
      <c r="H54" s="71">
        <v>0</v>
      </c>
      <c r="I54" s="63">
        <f t="shared" si="1"/>
        <v>0</v>
      </c>
      <c r="J54" s="92">
        <f t="shared" si="0"/>
        <v>0</v>
      </c>
    </row>
    <row r="55" spans="1:11" ht="44.25" customHeight="1" thickBot="1" x14ac:dyDescent="0.3">
      <c r="A55" s="27" t="s">
        <v>30</v>
      </c>
      <c r="B55" s="240" t="s">
        <v>39</v>
      </c>
      <c r="C55" s="241"/>
      <c r="D55" s="120">
        <f>D56+D61</f>
        <v>1327.2</v>
      </c>
      <c r="E55" s="149">
        <f t="shared" ref="E55:H55" si="11">E56+E61</f>
        <v>1291.19694</v>
      </c>
      <c r="F55" s="165">
        <f t="shared" si="11"/>
        <v>1655.54</v>
      </c>
      <c r="G55" s="131">
        <f t="shared" si="11"/>
        <v>741.6</v>
      </c>
      <c r="H55" s="68">
        <f t="shared" si="11"/>
        <v>1057.0999999999999</v>
      </c>
      <c r="I55" s="63">
        <f t="shared" si="1"/>
        <v>6072.6369400000003</v>
      </c>
      <c r="J55" s="89">
        <f t="shared" si="0"/>
        <v>6072.6369400000003</v>
      </c>
    </row>
    <row r="56" spans="1:11" s="1" customFormat="1" ht="15.75" x14ac:dyDescent="0.25">
      <c r="A56" s="210">
        <v>1</v>
      </c>
      <c r="B56" s="242" t="s">
        <v>36</v>
      </c>
      <c r="C56" s="28" t="s">
        <v>21</v>
      </c>
      <c r="D56" s="125">
        <f>D57+D58+D59+D60</f>
        <v>713.1</v>
      </c>
      <c r="E56" s="154">
        <f t="shared" ref="E56:H56" si="12">E57+E58+E59+E60</f>
        <v>706.19694000000004</v>
      </c>
      <c r="F56" s="178">
        <f t="shared" si="12"/>
        <v>526.6</v>
      </c>
      <c r="G56" s="135">
        <f t="shared" si="12"/>
        <v>641.6</v>
      </c>
      <c r="H56" s="72">
        <f t="shared" si="12"/>
        <v>857.1</v>
      </c>
      <c r="I56" s="63">
        <f t="shared" si="1"/>
        <v>3444.5969399999999</v>
      </c>
      <c r="J56" s="90">
        <f t="shared" si="0"/>
        <v>3444.5969399999999</v>
      </c>
      <c r="K56" s="3"/>
    </row>
    <row r="57" spans="1:11" ht="31.5" x14ac:dyDescent="0.25">
      <c r="A57" s="210"/>
      <c r="B57" s="242"/>
      <c r="C57" s="29" t="s">
        <v>26</v>
      </c>
      <c r="D57" s="126">
        <v>0</v>
      </c>
      <c r="E57" s="153">
        <v>0</v>
      </c>
      <c r="F57" s="168">
        <v>0</v>
      </c>
      <c r="G57" s="136">
        <v>0</v>
      </c>
      <c r="H57" s="73">
        <v>0</v>
      </c>
      <c r="I57" s="63">
        <f t="shared" si="1"/>
        <v>0</v>
      </c>
      <c r="J57" s="91">
        <f t="shared" si="0"/>
        <v>0</v>
      </c>
    </row>
    <row r="58" spans="1:11" ht="15.75" x14ac:dyDescent="0.25">
      <c r="A58" s="210"/>
      <c r="B58" s="242"/>
      <c r="C58" s="29" t="s">
        <v>27</v>
      </c>
      <c r="D58" s="126">
        <v>0</v>
      </c>
      <c r="E58" s="153">
        <v>0</v>
      </c>
      <c r="F58" s="168">
        <v>0</v>
      </c>
      <c r="G58" s="136">
        <v>0</v>
      </c>
      <c r="H58" s="73">
        <v>0</v>
      </c>
      <c r="I58" s="63">
        <f t="shared" si="1"/>
        <v>0</v>
      </c>
      <c r="J58" s="91">
        <f t="shared" si="0"/>
        <v>0</v>
      </c>
    </row>
    <row r="59" spans="1:11" ht="15.75" x14ac:dyDescent="0.25">
      <c r="A59" s="210"/>
      <c r="B59" s="242"/>
      <c r="C59" s="29" t="s">
        <v>28</v>
      </c>
      <c r="D59" s="126">
        <v>713.1</v>
      </c>
      <c r="E59" s="155">
        <v>706.19694000000004</v>
      </c>
      <c r="F59" s="168">
        <v>526.6</v>
      </c>
      <c r="G59" s="136">
        <v>641.6</v>
      </c>
      <c r="H59" s="73">
        <v>857.1</v>
      </c>
      <c r="I59" s="63">
        <f t="shared" si="1"/>
        <v>3444.5969399999999</v>
      </c>
      <c r="J59" s="91">
        <f t="shared" si="0"/>
        <v>3444.5969399999999</v>
      </c>
    </row>
    <row r="60" spans="1:11" ht="31.5" x14ac:dyDescent="0.25">
      <c r="A60" s="211"/>
      <c r="B60" s="238"/>
      <c r="C60" s="29" t="s">
        <v>29</v>
      </c>
      <c r="D60" s="126">
        <v>0</v>
      </c>
      <c r="E60" s="153">
        <v>0</v>
      </c>
      <c r="F60" s="168">
        <v>0</v>
      </c>
      <c r="G60" s="136">
        <v>0</v>
      </c>
      <c r="H60" s="73">
        <v>0</v>
      </c>
      <c r="I60" s="63">
        <f t="shared" si="1"/>
        <v>0</v>
      </c>
      <c r="J60" s="91">
        <f t="shared" si="0"/>
        <v>0</v>
      </c>
    </row>
    <row r="61" spans="1:11" s="1" customFormat="1" ht="15.75" x14ac:dyDescent="0.25">
      <c r="A61" s="235">
        <v>2</v>
      </c>
      <c r="B61" s="243" t="s">
        <v>37</v>
      </c>
      <c r="C61" s="31" t="s">
        <v>21</v>
      </c>
      <c r="D61" s="126">
        <f>D62+D63+D64+D65</f>
        <v>614.1</v>
      </c>
      <c r="E61" s="153">
        <f t="shared" ref="E61:H61" si="13">E62+E63+E64+E65</f>
        <v>585</v>
      </c>
      <c r="F61" s="168">
        <f t="shared" si="13"/>
        <v>1128.94</v>
      </c>
      <c r="G61" s="136">
        <f t="shared" si="13"/>
        <v>100</v>
      </c>
      <c r="H61" s="73">
        <f t="shared" si="13"/>
        <v>200</v>
      </c>
      <c r="I61" s="63">
        <f t="shared" si="1"/>
        <v>2628.04</v>
      </c>
      <c r="J61" s="91">
        <f t="shared" si="0"/>
        <v>2628.04</v>
      </c>
      <c r="K61" s="3"/>
    </row>
    <row r="62" spans="1:11" ht="31.5" x14ac:dyDescent="0.25">
      <c r="A62" s="236"/>
      <c r="B62" s="242"/>
      <c r="C62" s="29" t="s">
        <v>26</v>
      </c>
      <c r="D62" s="126">
        <v>0</v>
      </c>
      <c r="E62" s="153">
        <v>0</v>
      </c>
      <c r="F62" s="168">
        <v>0</v>
      </c>
      <c r="G62" s="136">
        <v>0</v>
      </c>
      <c r="H62" s="73">
        <v>0</v>
      </c>
      <c r="I62" s="63">
        <f t="shared" si="1"/>
        <v>0</v>
      </c>
      <c r="J62" s="91">
        <f t="shared" si="0"/>
        <v>0</v>
      </c>
    </row>
    <row r="63" spans="1:11" ht="15.75" x14ac:dyDescent="0.25">
      <c r="A63" s="236"/>
      <c r="B63" s="242"/>
      <c r="C63" s="29" t="s">
        <v>27</v>
      </c>
      <c r="D63" s="126">
        <v>0</v>
      </c>
      <c r="E63" s="153">
        <v>354.6</v>
      </c>
      <c r="F63" s="168">
        <v>730.9</v>
      </c>
      <c r="G63" s="136">
        <v>0</v>
      </c>
      <c r="H63" s="73">
        <v>0</v>
      </c>
      <c r="I63" s="63">
        <f t="shared" si="1"/>
        <v>1085.5</v>
      </c>
      <c r="J63" s="91">
        <f t="shared" si="0"/>
        <v>1085.5</v>
      </c>
    </row>
    <row r="64" spans="1:11" ht="15.75" x14ac:dyDescent="0.25">
      <c r="A64" s="236"/>
      <c r="B64" s="242"/>
      <c r="C64" s="29" t="s">
        <v>28</v>
      </c>
      <c r="D64" s="126">
        <v>614.1</v>
      </c>
      <c r="E64" s="153">
        <v>230.4</v>
      </c>
      <c r="F64" s="168">
        <v>398.04</v>
      </c>
      <c r="G64" s="136">
        <v>100</v>
      </c>
      <c r="H64" s="73">
        <v>200</v>
      </c>
      <c r="I64" s="63">
        <f t="shared" si="1"/>
        <v>1542.54</v>
      </c>
      <c r="J64" s="91">
        <f t="shared" si="0"/>
        <v>1542.54</v>
      </c>
    </row>
    <row r="65" spans="1:10" ht="32.25" thickBot="1" x14ac:dyDescent="0.3">
      <c r="A65" s="237"/>
      <c r="B65" s="244"/>
      <c r="C65" s="32" t="s">
        <v>29</v>
      </c>
      <c r="D65" s="124">
        <v>0</v>
      </c>
      <c r="E65" s="151">
        <v>0</v>
      </c>
      <c r="F65" s="177">
        <v>0</v>
      </c>
      <c r="G65" s="134">
        <v>0</v>
      </c>
      <c r="H65" s="71">
        <v>0</v>
      </c>
      <c r="I65" s="63">
        <f t="shared" si="1"/>
        <v>0</v>
      </c>
      <c r="J65" s="92">
        <f>D65+E65+F65+G65+H65</f>
        <v>0</v>
      </c>
    </row>
    <row r="66" spans="1:10" ht="44.25" hidden="1" customHeight="1" thickBot="1" x14ac:dyDescent="0.3">
      <c r="A66" s="27" t="s">
        <v>30</v>
      </c>
      <c r="B66" s="253" t="s">
        <v>49</v>
      </c>
      <c r="C66" s="254"/>
      <c r="D66" s="83">
        <f>D67+D72</f>
        <v>0</v>
      </c>
      <c r="E66" s="100">
        <f>E67+E72</f>
        <v>0</v>
      </c>
      <c r="F66" s="101">
        <f>F67+F72</f>
        <v>0</v>
      </c>
      <c r="G66" s="101">
        <f>G67+G72</f>
        <v>0</v>
      </c>
      <c r="H66" s="68">
        <f>H67+H72</f>
        <v>0</v>
      </c>
      <c r="I66" s="63">
        <f t="shared" ref="I66:I71" si="14">SUM(D66:H66)</f>
        <v>0</v>
      </c>
      <c r="J66" s="89">
        <f t="shared" ref="J66:J71" si="15">D66+E66+F66+G66+H66</f>
        <v>0</v>
      </c>
    </row>
    <row r="67" spans="1:10" ht="15.75" hidden="1" x14ac:dyDescent="0.25">
      <c r="A67" s="210">
        <v>1</v>
      </c>
      <c r="B67" s="242" t="s">
        <v>48</v>
      </c>
      <c r="C67" s="28" t="s">
        <v>21</v>
      </c>
      <c r="D67" s="84">
        <f>D68+D69+D70+D71</f>
        <v>0</v>
      </c>
      <c r="E67" s="102">
        <f t="shared" ref="E67:H67" si="16">E68+E69+E70+E71</f>
        <v>0</v>
      </c>
      <c r="F67" s="103">
        <f t="shared" si="16"/>
        <v>0</v>
      </c>
      <c r="G67" s="103">
        <f t="shared" si="16"/>
        <v>0</v>
      </c>
      <c r="H67" s="72">
        <f t="shared" si="16"/>
        <v>0</v>
      </c>
      <c r="I67" s="63">
        <f t="shared" si="14"/>
        <v>0</v>
      </c>
      <c r="J67" s="90">
        <f t="shared" si="15"/>
        <v>0</v>
      </c>
    </row>
    <row r="68" spans="1:10" ht="31.5" hidden="1" x14ac:dyDescent="0.25">
      <c r="A68" s="210"/>
      <c r="B68" s="242"/>
      <c r="C68" s="77" t="s">
        <v>26</v>
      </c>
      <c r="D68" s="85">
        <v>0</v>
      </c>
      <c r="E68" s="104">
        <v>0</v>
      </c>
      <c r="F68" s="105">
        <v>0</v>
      </c>
      <c r="G68" s="105">
        <v>0</v>
      </c>
      <c r="H68" s="73">
        <v>0</v>
      </c>
      <c r="I68" s="63">
        <f t="shared" si="14"/>
        <v>0</v>
      </c>
      <c r="J68" s="91">
        <f t="shared" si="15"/>
        <v>0</v>
      </c>
    </row>
    <row r="69" spans="1:10" ht="15.75" hidden="1" x14ac:dyDescent="0.25">
      <c r="A69" s="210"/>
      <c r="B69" s="242"/>
      <c r="C69" s="77" t="s">
        <v>27</v>
      </c>
      <c r="D69" s="85">
        <v>0</v>
      </c>
      <c r="E69" s="104">
        <v>0</v>
      </c>
      <c r="F69" s="105">
        <v>0</v>
      </c>
      <c r="G69" s="105">
        <v>0</v>
      </c>
      <c r="H69" s="73">
        <v>0</v>
      </c>
      <c r="I69" s="63">
        <f t="shared" si="14"/>
        <v>0</v>
      </c>
      <c r="J69" s="91">
        <f t="shared" si="15"/>
        <v>0</v>
      </c>
    </row>
    <row r="70" spans="1:10" ht="15.75" hidden="1" x14ac:dyDescent="0.25">
      <c r="A70" s="210"/>
      <c r="B70" s="242"/>
      <c r="C70" s="77" t="s">
        <v>28</v>
      </c>
      <c r="D70" s="85">
        <v>0</v>
      </c>
      <c r="E70" s="104">
        <v>0</v>
      </c>
      <c r="F70" s="105">
        <v>0</v>
      </c>
      <c r="G70" s="105">
        <v>0</v>
      </c>
      <c r="H70" s="73">
        <v>0</v>
      </c>
      <c r="I70" s="63">
        <f t="shared" si="14"/>
        <v>0</v>
      </c>
      <c r="J70" s="91">
        <f t="shared" si="15"/>
        <v>0</v>
      </c>
    </row>
    <row r="71" spans="1:10" ht="31.5" hidden="1" x14ac:dyDescent="0.25">
      <c r="A71" s="211"/>
      <c r="B71" s="238"/>
      <c r="C71" s="77" t="s">
        <v>29</v>
      </c>
      <c r="D71" s="85">
        <v>0</v>
      </c>
      <c r="E71" s="104">
        <v>0</v>
      </c>
      <c r="F71" s="105">
        <v>0</v>
      </c>
      <c r="G71" s="105">
        <v>0</v>
      </c>
      <c r="H71" s="73">
        <v>0</v>
      </c>
      <c r="I71" s="63">
        <f t="shared" si="14"/>
        <v>0</v>
      </c>
      <c r="J71" s="91">
        <f t="shared" si="15"/>
        <v>0</v>
      </c>
    </row>
  </sheetData>
  <mergeCells count="45">
    <mergeCell ref="E35:E37"/>
    <mergeCell ref="B66:C66"/>
    <mergeCell ref="A67:A71"/>
    <mergeCell ref="B67:B71"/>
    <mergeCell ref="A4:H4"/>
    <mergeCell ref="A5:H5"/>
    <mergeCell ref="A6:H6"/>
    <mergeCell ref="B25:C25"/>
    <mergeCell ref="C7:C8"/>
    <mergeCell ref="A7:A8"/>
    <mergeCell ref="B7:B8"/>
    <mergeCell ref="D7:H7"/>
    <mergeCell ref="B20:B24"/>
    <mergeCell ref="A20:A24"/>
    <mergeCell ref="B9:B13"/>
    <mergeCell ref="B61:B65"/>
    <mergeCell ref="A61:A65"/>
    <mergeCell ref="B15:B19"/>
    <mergeCell ref="B44:C44"/>
    <mergeCell ref="A56:A60"/>
    <mergeCell ref="B56:B60"/>
    <mergeCell ref="B50:B54"/>
    <mergeCell ref="B55:C55"/>
    <mergeCell ref="B45:B49"/>
    <mergeCell ref="B32:B38"/>
    <mergeCell ref="B39:B43"/>
    <mergeCell ref="A39:A43"/>
    <mergeCell ref="B31:C31"/>
    <mergeCell ref="A26:A30"/>
    <mergeCell ref="E1:F1"/>
    <mergeCell ref="J7:J8"/>
    <mergeCell ref="A45:A49"/>
    <mergeCell ref="A9:A13"/>
    <mergeCell ref="A50:A54"/>
    <mergeCell ref="E2:H2"/>
    <mergeCell ref="B26:B30"/>
    <mergeCell ref="A32:A38"/>
    <mergeCell ref="E3:H3"/>
    <mergeCell ref="C35:C37"/>
    <mergeCell ref="F35:F37"/>
    <mergeCell ref="G35:G37"/>
    <mergeCell ref="H35:H37"/>
    <mergeCell ref="J35:J37"/>
    <mergeCell ref="B14:C14"/>
    <mergeCell ref="A15:A19"/>
  </mergeCells>
  <pageMargins left="0.70866141732283472" right="0.70866141732283472" top="0.59055118110236227" bottom="0.59055118110236227" header="0.31496062992125984" footer="0.31496062992125984"/>
  <pageSetup paperSize="9" scale="80" fitToHeight="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Прил.№4</vt:lpstr>
      <vt:lpstr>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ЖуковаВА</dc:creator>
  <cp:lastModifiedBy>ZamGP</cp:lastModifiedBy>
  <cp:lastPrinted>2021-06-24T13:55:44Z</cp:lastPrinted>
  <dcterms:created xsi:type="dcterms:W3CDTF">2013-11-28T08:39:16Z</dcterms:created>
  <dcterms:modified xsi:type="dcterms:W3CDTF">2021-07-07T07:07:48Z</dcterms:modified>
</cp:coreProperties>
</file>