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2" windowWidth="19092" windowHeight="11760" activeTab="1"/>
  </bookViews>
  <sheets>
    <sheet name="Прил.№4" sheetId="1" r:id="rId1"/>
    <sheet name=" 5" sheetId="2" r:id="rId2"/>
  </sheets>
  <definedNames>
    <definedName name="_xlnm._FilterDatabase" localSheetId="1" hidden="1">' 5'!$C$10:$C$90</definedName>
  </definedNames>
  <calcPr calcId="124519"/>
</workbook>
</file>

<file path=xl/calcChain.xml><?xml version="1.0" encoding="utf-8"?>
<calcChain xmlns="http://schemas.openxmlformats.org/spreadsheetml/2006/main">
  <c r="F52" i="2"/>
  <c r="G52"/>
  <c r="F53"/>
  <c r="G53"/>
  <c r="E52"/>
  <c r="E53"/>
  <c r="G22" i="1"/>
  <c r="G11" i="2" l="1"/>
  <c r="F11"/>
  <c r="J75"/>
  <c r="I75"/>
  <c r="H75"/>
  <c r="F75"/>
  <c r="E75"/>
  <c r="K74"/>
  <c r="K73"/>
  <c r="K72"/>
  <c r="K71"/>
  <c r="J70"/>
  <c r="I70"/>
  <c r="H70"/>
  <c r="G70"/>
  <c r="F70"/>
  <c r="E70"/>
  <c r="D70"/>
  <c r="G20" i="1"/>
  <c r="I27"/>
  <c r="H27"/>
  <c r="F27"/>
  <c r="E27"/>
  <c r="K79" i="2"/>
  <c r="K78"/>
  <c r="K77"/>
  <c r="K76"/>
  <c r="G75"/>
  <c r="D75"/>
  <c r="K69"/>
  <c r="K68"/>
  <c r="K67"/>
  <c r="K66"/>
  <c r="J65"/>
  <c r="I65"/>
  <c r="H65"/>
  <c r="G65"/>
  <c r="F65"/>
  <c r="E65"/>
  <c r="D65"/>
  <c r="K64"/>
  <c r="K63"/>
  <c r="K62"/>
  <c r="K61"/>
  <c r="J60"/>
  <c r="I60"/>
  <c r="H60"/>
  <c r="G60"/>
  <c r="F60"/>
  <c r="E60"/>
  <c r="D60"/>
  <c r="F20" i="1"/>
  <c r="J26"/>
  <c r="J25"/>
  <c r="K59" i="2"/>
  <c r="K58"/>
  <c r="K57"/>
  <c r="K56"/>
  <c r="J55"/>
  <c r="I55"/>
  <c r="H55"/>
  <c r="G55"/>
  <c r="D55"/>
  <c r="J24" i="1"/>
  <c r="J23"/>
  <c r="J27" l="1"/>
  <c r="K70" i="2"/>
  <c r="K53"/>
  <c r="G12"/>
  <c r="K52"/>
  <c r="K55"/>
  <c r="K65"/>
  <c r="K75"/>
  <c r="K60"/>
  <c r="G14" i="1"/>
  <c r="K18" i="2"/>
  <c r="K90"/>
  <c r="K89"/>
  <c r="K88"/>
  <c r="K87"/>
  <c r="K85"/>
  <c r="K84"/>
  <c r="K83"/>
  <c r="K82"/>
  <c r="K54"/>
  <c r="K51"/>
  <c r="K49"/>
  <c r="K48"/>
  <c r="K46"/>
  <c r="K41"/>
  <c r="K42"/>
  <c r="K40"/>
  <c r="K38"/>
  <c r="K35"/>
  <c r="K27"/>
  <c r="K28"/>
  <c r="K29"/>
  <c r="K30"/>
  <c r="K47"/>
  <c r="K43"/>
  <c r="K34"/>
  <c r="K33"/>
  <c r="K24"/>
  <c r="K23"/>
  <c r="K22"/>
  <c r="K21"/>
  <c r="K16"/>
  <c r="K17"/>
  <c r="K19"/>
  <c r="K13"/>
  <c r="J13" i="1"/>
  <c r="J11"/>
  <c r="J30"/>
  <c r="J29"/>
  <c r="J22"/>
  <c r="J21"/>
  <c r="J18"/>
  <c r="J15"/>
  <c r="J10"/>
  <c r="G39" i="2"/>
  <c r="H39"/>
  <c r="I39"/>
  <c r="J39"/>
  <c r="I28" i="1"/>
  <c r="I20"/>
  <c r="I14"/>
  <c r="I12"/>
  <c r="I9"/>
  <c r="I26" i="2"/>
  <c r="I25" s="1"/>
  <c r="J26"/>
  <c r="J25" s="1"/>
  <c r="I32"/>
  <c r="J32"/>
  <c r="I45"/>
  <c r="J45"/>
  <c r="I50"/>
  <c r="J50"/>
  <c r="I81"/>
  <c r="J81"/>
  <c r="I86"/>
  <c r="J86"/>
  <c r="I15"/>
  <c r="J15"/>
  <c r="I20"/>
  <c r="J20"/>
  <c r="I12"/>
  <c r="J12"/>
  <c r="I11"/>
  <c r="J11"/>
  <c r="I10"/>
  <c r="J10"/>
  <c r="E12"/>
  <c r="E11"/>
  <c r="J20" i="1" l="1"/>
  <c r="J14" i="2"/>
  <c r="I14"/>
  <c r="I8" i="1"/>
  <c r="J80" i="2"/>
  <c r="J44"/>
  <c r="J31"/>
  <c r="I80"/>
  <c r="I44"/>
  <c r="I31"/>
  <c r="J32" i="1"/>
  <c r="H31"/>
  <c r="G31"/>
  <c r="F31"/>
  <c r="E31"/>
  <c r="D31"/>
  <c r="I9" i="2" l="1"/>
  <c r="J9"/>
  <c r="J31" i="1"/>
  <c r="E10" i="2"/>
  <c r="F10"/>
  <c r="G10"/>
  <c r="H10"/>
  <c r="D10"/>
  <c r="H11"/>
  <c r="D11"/>
  <c r="K11" l="1"/>
  <c r="K10"/>
  <c r="J19" i="1"/>
  <c r="E28"/>
  <c r="E32" i="2"/>
  <c r="F28" i="1"/>
  <c r="G28"/>
  <c r="H28"/>
  <c r="D28"/>
  <c r="E20"/>
  <c r="H20"/>
  <c r="D20"/>
  <c r="E14"/>
  <c r="F14"/>
  <c r="H14"/>
  <c r="D14"/>
  <c r="E12"/>
  <c r="F12"/>
  <c r="G12"/>
  <c r="H12"/>
  <c r="E9"/>
  <c r="F9"/>
  <c r="G9"/>
  <c r="H9"/>
  <c r="D9"/>
  <c r="H12" i="2"/>
  <c r="D12"/>
  <c r="E81"/>
  <c r="F81"/>
  <c r="G81"/>
  <c r="H81"/>
  <c r="D81"/>
  <c r="E50"/>
  <c r="F50"/>
  <c r="G50"/>
  <c r="H50"/>
  <c r="D50"/>
  <c r="E86"/>
  <c r="F86"/>
  <c r="G86"/>
  <c r="H86"/>
  <c r="D86"/>
  <c r="E45"/>
  <c r="F45"/>
  <c r="G45"/>
  <c r="H45"/>
  <c r="D45"/>
  <c r="F32"/>
  <c r="G32"/>
  <c r="H32"/>
  <c r="D32"/>
  <c r="E39"/>
  <c r="F39"/>
  <c r="D39"/>
  <c r="E26"/>
  <c r="E25" s="1"/>
  <c r="F26"/>
  <c r="F25" s="1"/>
  <c r="G26"/>
  <c r="H26"/>
  <c r="H25" s="1"/>
  <c r="D26"/>
  <c r="E20"/>
  <c r="F20"/>
  <c r="G20"/>
  <c r="H20"/>
  <c r="D20"/>
  <c r="E15"/>
  <c r="F15"/>
  <c r="G15"/>
  <c r="H15"/>
  <c r="D15"/>
  <c r="G44" l="1"/>
  <c r="H44"/>
  <c r="K39"/>
  <c r="K86"/>
  <c r="J12" i="1"/>
  <c r="K81" i="2"/>
  <c r="J9" i="1"/>
  <c r="K15" i="2"/>
  <c r="K20"/>
  <c r="K50"/>
  <c r="K45"/>
  <c r="K32"/>
  <c r="G25"/>
  <c r="K25" s="1"/>
  <c r="K26"/>
  <c r="J28" i="1"/>
  <c r="J14"/>
  <c r="D25" i="2"/>
  <c r="D44"/>
  <c r="F44"/>
  <c r="F8" i="1"/>
  <c r="G8"/>
  <c r="H8"/>
  <c r="F12" i="2"/>
  <c r="K12" s="1"/>
  <c r="D14"/>
  <c r="G14"/>
  <c r="D31"/>
  <c r="G31"/>
  <c r="E44"/>
  <c r="E31"/>
  <c r="E8" i="1"/>
  <c r="H80" i="2"/>
  <c r="F80"/>
  <c r="G80"/>
  <c r="E80"/>
  <c r="D80"/>
  <c r="H14"/>
  <c r="F14"/>
  <c r="H31"/>
  <c r="E14"/>
  <c r="F31"/>
  <c r="D12" i="1"/>
  <c r="F9" i="2" l="1"/>
  <c r="K14"/>
  <c r="K31"/>
  <c r="K80"/>
  <c r="K44"/>
  <c r="J8" i="1"/>
  <c r="E9" i="2"/>
  <c r="G9"/>
  <c r="D8" i="1"/>
  <c r="H9" i="2"/>
  <c r="D9"/>
  <c r="K9" l="1"/>
</calcChain>
</file>

<file path=xl/sharedStrings.xml><?xml version="1.0" encoding="utf-8"?>
<sst xmlns="http://schemas.openxmlformats.org/spreadsheetml/2006/main" count="199" uniqueCount="68">
  <si>
    <t xml:space="preserve">РАСХОДЫ НА РЕАЛИЗАЦИЮ МУНИЦИПАЛЬНОЙ ПРОГРАММЫ </t>
  </si>
  <si>
    <t>Источники финансирования</t>
  </si>
  <si>
    <t>Мероприятия в области жилищно-коммунального хозяйства</t>
  </si>
  <si>
    <t>Отдельные мероприятия в области автомобильного транспорта</t>
  </si>
  <si>
    <t>Мероприятия в области национальной безопасности и правоохранительной деятельности</t>
  </si>
  <si>
    <t>Мероприятия в сфере дорожной деятельности</t>
  </si>
  <si>
    <t>Стоимость, тыс. руб.</t>
  </si>
  <si>
    <t>Содержание дорог в границах поселения</t>
  </si>
  <si>
    <t>Ремонт дорог в границаах поселения</t>
  </si>
  <si>
    <t>ЗА СЧЕТ СРЕДСТ БЮДЖЕТА ПОСЕЛЕНИЯ</t>
  </si>
  <si>
    <t xml:space="preserve">статус </t>
  </si>
  <si>
    <t>Статус</t>
  </si>
  <si>
    <t>Наименованиемуниципальной программы, отдельного мероприятия</t>
  </si>
  <si>
    <t>Расходы (тыс.рублей)</t>
  </si>
  <si>
    <t xml:space="preserve">ИТОГО </t>
  </si>
  <si>
    <t>ПРОГНОЗНАЯ (СПРАВОЧНАЯ) ОЦЕНКА</t>
  </si>
  <si>
    <t>РЕСУРСНОГО ОБЕСПЕЧЕНИЯ РЕАЛИЗАЦИИ МУНИЦИПАЛЬНОЙ ПРОГРАММЫ</t>
  </si>
  <si>
    <t>ЗА СЧЕТ ВСЕХ ИСТОЧНИКОВ ФИНАНСИРОВАНИЯ</t>
  </si>
  <si>
    <t>Направление</t>
  </si>
  <si>
    <t>Мероприятие</t>
  </si>
  <si>
    <t>ВСЕГО</t>
  </si>
  <si>
    <t>Администрация Нагорского городского поселения</t>
  </si>
  <si>
    <t>Ремонт дорог в границах поселения</t>
  </si>
  <si>
    <t>муниципальная программа</t>
  </si>
  <si>
    <t>Наименованиемуниципальной программы, подпрограммы, отдельного мероприятия</t>
  </si>
  <si>
    <t>федеральный бюджет</t>
  </si>
  <si>
    <t>областной бюджет</t>
  </si>
  <si>
    <t>местный бюджет</t>
  </si>
  <si>
    <t>внебюджетные источники</t>
  </si>
  <si>
    <t>направление</t>
  </si>
  <si>
    <t>Пожарная безопасность</t>
  </si>
  <si>
    <t>Правоохранительная деятельность</t>
  </si>
  <si>
    <t>Содержание  дорог в границах поселения</t>
  </si>
  <si>
    <t>Жилищное хозяйство</t>
  </si>
  <si>
    <t>Коммунальное хозяйство</t>
  </si>
  <si>
    <t>Уличное освещение</t>
  </si>
  <si>
    <t>Благоустройство</t>
  </si>
  <si>
    <t>Приложение №5</t>
  </si>
  <si>
    <t>Благоустройство территория поселения</t>
  </si>
  <si>
    <t>Благоустройство территории поселения</t>
  </si>
  <si>
    <t>Приложение №4</t>
  </si>
  <si>
    <t>Ответственный исполнитель, соисполнитель,муниципальный заказчик (муниципальный заказчик-кооординатор)</t>
  </si>
  <si>
    <t>УТВЕРЖДЕНА</t>
  </si>
  <si>
    <t>УТВЕРЖДЕНЫ</t>
  </si>
  <si>
    <t>Итого</t>
  </si>
  <si>
    <t>Развитие территории муниципального образования Нагорского городского поселения Нагорского района Кировской области"</t>
  </si>
  <si>
    <t>Развитие территории муниципальгого образования Нагорского городского поселения Нагорского района Кировской области"</t>
  </si>
  <si>
    <t>Другие вопросы в области жилищно-коммунального хозяйства</t>
  </si>
  <si>
    <t>Строительство и реконструкция (модернизация) объектов питьевого водоснабжения</t>
  </si>
  <si>
    <t>1043,87119 (местный бюджет)</t>
  </si>
  <si>
    <t>Муниципальная программа</t>
  </si>
  <si>
    <t>1940,86784 (районный бюджет)</t>
  </si>
  <si>
    <t>1940,86784(районный бюджет)</t>
  </si>
  <si>
    <t xml:space="preserve"> </t>
  </si>
  <si>
    <t xml:space="preserve">  </t>
  </si>
  <si>
    <t xml:space="preserve">Пассажирские перевозки </t>
  </si>
  <si>
    <t>Приобретение котла КВр - 0,6 на котельную № 2 по ул. Советская, д. 169 пгт. Нагорск Нагорского района</t>
  </si>
  <si>
    <t>Капитальный ремонт водопроводной сети по ул. Гаражная пгт. Нагорск Нагорского района</t>
  </si>
  <si>
    <t>Ремонт наружной теплотрассы к ДК Грехневка к
многоквартирному дому по адресу: ул. Советская, д. 14 (на компенсаторах) пгт. Нагорск Нагорского района</t>
  </si>
  <si>
    <t>2.1.</t>
  </si>
  <si>
    <t>2.2.</t>
  </si>
  <si>
    <t>2.3.</t>
  </si>
  <si>
    <t>2.4.</t>
  </si>
  <si>
    <t>2.5.</t>
  </si>
  <si>
    <t>Прочие мероприятия</t>
  </si>
  <si>
    <t>Приобретение 2-х погружных насосов ЕСО 4-142 на скважины № 72478 (ул. Спортивная), № 15049 ул. Савиных с целью модернизации 0,18 км водопроводной сети Нагорского городского поселения</t>
  </si>
  <si>
    <t>постановлением администрации Нагорского городского поселения от 05.07.2022 № 104</t>
  </si>
  <si>
    <t xml:space="preserve">постановлением администрации Нагорского городского поселения от 05.07.2022 № 104 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</si>
</sst>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"/>
    <numFmt numFmtId="166" formatCode="0.000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4"/>
      <color theme="3" tint="0.3999755851924192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Font="1"/>
    <xf numFmtId="0" fontId="12" fillId="0" borderId="0" xfId="0" applyFont="1"/>
    <xf numFmtId="0" fontId="14" fillId="0" borderId="0" xfId="0" applyFont="1"/>
    <xf numFmtId="0" fontId="9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0" borderId="2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19" fillId="0" borderId="1" xfId="0" applyNumberFormat="1" applyFont="1" applyBorder="1"/>
    <xf numFmtId="0" fontId="19" fillId="0" borderId="1" xfId="0" applyFont="1" applyBorder="1" applyAlignment="1">
      <alignment vertical="top" wrapText="1"/>
    </xf>
    <xf numFmtId="49" fontId="20" fillId="0" borderId="1" xfId="0" applyNumberFormat="1" applyFont="1" applyBorder="1"/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 wrapText="1"/>
    </xf>
    <xf numFmtId="164" fontId="18" fillId="0" borderId="3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164" fontId="1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/>
    <xf numFmtId="164" fontId="23" fillId="0" borderId="0" xfId="0" applyNumberFormat="1" applyFont="1" applyAlignment="1">
      <alignment wrapText="1"/>
    </xf>
    <xf numFmtId="0" fontId="11" fillId="0" borderId="0" xfId="0" applyFont="1" applyAlignment="1"/>
    <xf numFmtId="1" fontId="19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0" fontId="21" fillId="0" borderId="0" xfId="0" applyFont="1"/>
    <xf numFmtId="16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14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wrapText="1"/>
    </xf>
    <xf numFmtId="164" fontId="18" fillId="4" borderId="3" xfId="0" applyNumberFormat="1" applyFont="1" applyFill="1" applyBorder="1" applyAlignment="1">
      <alignment horizontal="center" wrapText="1"/>
    </xf>
    <xf numFmtId="164" fontId="17" fillId="5" borderId="1" xfId="0" applyNumberFormat="1" applyFont="1" applyFill="1" applyBorder="1" applyAlignment="1">
      <alignment horizontal="center" wrapText="1"/>
    </xf>
    <xf numFmtId="164" fontId="18" fillId="5" borderId="3" xfId="0" applyNumberFormat="1" applyFont="1" applyFill="1" applyBorder="1" applyAlignment="1">
      <alignment horizontal="center" wrapText="1"/>
    </xf>
    <xf numFmtId="2" fontId="18" fillId="5" borderId="1" xfId="0" applyNumberFormat="1" applyFont="1" applyFill="1" applyBorder="1" applyAlignment="1">
      <alignment wrapText="1"/>
    </xf>
    <xf numFmtId="165" fontId="8" fillId="0" borderId="0" xfId="0" applyNumberFormat="1" applyFont="1" applyAlignment="1">
      <alignment vertical="center"/>
    </xf>
    <xf numFmtId="164" fontId="3" fillId="3" borderId="1" xfId="0" applyNumberFormat="1" applyFont="1" applyFill="1" applyBorder="1" applyAlignment="1">
      <alignment horizontal="center" wrapText="1"/>
    </xf>
    <xf numFmtId="164" fontId="17" fillId="3" borderId="1" xfId="0" applyNumberFormat="1" applyFont="1" applyFill="1" applyBorder="1" applyAlignment="1">
      <alignment horizontal="center" wrapText="1"/>
    </xf>
    <xf numFmtId="164" fontId="18" fillId="3" borderId="1" xfId="0" applyNumberFormat="1" applyFont="1" applyFill="1" applyBorder="1" applyAlignment="1">
      <alignment horizontal="center" wrapText="1"/>
    </xf>
    <xf numFmtId="164" fontId="24" fillId="3" borderId="1" xfId="0" applyNumberFormat="1" applyFont="1" applyFill="1" applyBorder="1" applyAlignment="1">
      <alignment horizontal="center" wrapText="1"/>
    </xf>
    <xf numFmtId="164" fontId="18" fillId="3" borderId="3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3" borderId="21" xfId="0" applyNumberFormat="1" applyFont="1" applyFill="1" applyBorder="1" applyAlignment="1">
      <alignment horizontal="right" vertical="center" wrapText="1"/>
    </xf>
    <xf numFmtId="164" fontId="15" fillId="3" borderId="1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 wrapText="1"/>
    </xf>
    <xf numFmtId="164" fontId="3" fillId="3" borderId="21" xfId="0" applyNumberFormat="1" applyFont="1" applyFill="1" applyBorder="1" applyAlignment="1">
      <alignment vertical="center" wrapText="1"/>
    </xf>
    <xf numFmtId="164" fontId="15" fillId="3" borderId="6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0" fontId="15" fillId="0" borderId="0" xfId="0" applyFont="1"/>
    <xf numFmtId="165" fontId="3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>
      <alignment vertical="center" wrapText="1"/>
    </xf>
    <xf numFmtId="165" fontId="17" fillId="3" borderId="21" xfId="0" applyNumberFormat="1" applyFont="1" applyFill="1" applyBorder="1" applyAlignment="1">
      <alignment horizontal="right" vertical="center" wrapText="1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vertical="center" wrapText="1"/>
    </xf>
    <xf numFmtId="165" fontId="17" fillId="3" borderId="21" xfId="0" applyNumberFormat="1" applyFont="1" applyFill="1" applyBorder="1" applyAlignment="1">
      <alignment vertical="center" wrapText="1"/>
    </xf>
    <xf numFmtId="165" fontId="18" fillId="3" borderId="6" xfId="0" applyNumberFormat="1" applyFont="1" applyFill="1" applyBorder="1" applyAlignment="1">
      <alignment vertical="center" wrapText="1"/>
    </xf>
    <xf numFmtId="164" fontId="17" fillId="3" borderId="21" xfId="0" applyNumberFormat="1" applyFont="1" applyFill="1" applyBorder="1" applyAlignment="1">
      <alignment vertical="center" wrapText="1"/>
    </xf>
    <xf numFmtId="165" fontId="18" fillId="3" borderId="11" xfId="0" applyNumberFormat="1" applyFont="1" applyFill="1" applyBorder="1" applyAlignment="1">
      <alignment wrapText="1"/>
    </xf>
    <xf numFmtId="165" fontId="18" fillId="3" borderId="1" xfId="0" applyNumberFormat="1" applyFont="1" applyFill="1" applyBorder="1" applyAlignment="1">
      <alignment wrapText="1"/>
    </xf>
    <xf numFmtId="164" fontId="18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18" fillId="5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15" fillId="3" borderId="6" xfId="0" applyNumberFormat="1" applyFont="1" applyFill="1" applyBorder="1" applyAlignment="1">
      <alignment wrapText="1"/>
    </xf>
    <xf numFmtId="165" fontId="18" fillId="3" borderId="6" xfId="0" applyNumberFormat="1" applyFont="1" applyFill="1" applyBorder="1" applyAlignment="1">
      <alignment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15" fillId="0" borderId="7" xfId="0" applyNumberFormat="1" applyFont="1" applyBorder="1" applyAlignment="1">
      <alignment horizontal="right" vertical="center" wrapText="1"/>
    </xf>
    <xf numFmtId="164" fontId="15" fillId="0" borderId="9" xfId="0" applyNumberFormat="1" applyFont="1" applyBorder="1" applyAlignment="1">
      <alignment horizontal="right" vertical="center" wrapText="1"/>
    </xf>
    <xf numFmtId="164" fontId="15" fillId="0" borderId="12" xfId="0" applyNumberFormat="1" applyFont="1" applyBorder="1" applyAlignment="1">
      <alignment horizontal="right" vertical="center" wrapText="1"/>
    </xf>
    <xf numFmtId="164" fontId="18" fillId="3" borderId="6" xfId="0" applyNumberFormat="1" applyFont="1" applyFill="1" applyBorder="1" applyAlignment="1">
      <alignment wrapText="1"/>
    </xf>
    <xf numFmtId="2" fontId="17" fillId="0" borderId="21" xfId="0" applyNumberFormat="1" applyFont="1" applyBorder="1" applyAlignment="1">
      <alignment vertical="center" wrapText="1"/>
    </xf>
    <xf numFmtId="164" fontId="3" fillId="0" borderId="22" xfId="0" applyNumberFormat="1" applyFont="1" applyBorder="1" applyAlignment="1">
      <alignment horizontal="right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wrapText="1"/>
    </xf>
    <xf numFmtId="164" fontId="3" fillId="3" borderId="6" xfId="0" applyNumberFormat="1" applyFont="1" applyFill="1" applyBorder="1" applyAlignment="1">
      <alignment horizontal="right" vertical="center" wrapText="1"/>
    </xf>
    <xf numFmtId="164" fontId="17" fillId="3" borderId="6" xfId="0" applyNumberFormat="1" applyFont="1" applyFill="1" applyBorder="1" applyAlignment="1">
      <alignment horizontal="right" vertical="center" wrapText="1"/>
    </xf>
    <xf numFmtId="165" fontId="17" fillId="0" borderId="6" xfId="0" applyNumberFormat="1" applyFont="1" applyBorder="1" applyAlignment="1">
      <alignment horizontal="righ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5" fontId="17" fillId="3" borderId="11" xfId="0" applyNumberFormat="1" applyFont="1" applyFill="1" applyBorder="1" applyAlignment="1">
      <alignment horizontal="right" vertical="center" wrapText="1"/>
    </xf>
    <xf numFmtId="2" fontId="17" fillId="2" borderId="11" xfId="0" applyNumberFormat="1" applyFont="1" applyFill="1" applyBorder="1" applyAlignment="1">
      <alignment horizontal="right" vertical="center" wrapText="1"/>
    </xf>
    <xf numFmtId="2" fontId="17" fillId="0" borderId="21" xfId="0" applyNumberFormat="1" applyFont="1" applyBorder="1" applyAlignment="1">
      <alignment horizontal="right" vertical="center" wrapText="1"/>
    </xf>
    <xf numFmtId="2" fontId="18" fillId="0" borderId="6" xfId="0" applyNumberFormat="1" applyFont="1" applyBorder="1" applyAlignment="1">
      <alignment vertical="center" wrapText="1"/>
    </xf>
    <xf numFmtId="164" fontId="15" fillId="0" borderId="7" xfId="0" applyNumberFormat="1" applyFont="1" applyBorder="1" applyAlignment="1">
      <alignment horizontal="right" wrapText="1"/>
    </xf>
    <xf numFmtId="164" fontId="15" fillId="0" borderId="9" xfId="0" applyNumberFormat="1" applyFont="1" applyBorder="1" applyAlignment="1">
      <alignment horizontal="right" wrapText="1"/>
    </xf>
    <xf numFmtId="2" fontId="18" fillId="0" borderId="11" xfId="0" applyNumberFormat="1" applyFont="1" applyBorder="1" applyAlignment="1">
      <alignment vertical="center" wrapText="1"/>
    </xf>
    <xf numFmtId="164" fontId="15" fillId="0" borderId="12" xfId="0" applyNumberFormat="1" applyFont="1" applyBorder="1" applyAlignment="1">
      <alignment horizontal="right" wrapText="1"/>
    </xf>
    <xf numFmtId="165" fontId="17" fillId="0" borderId="21" xfId="0" applyNumberFormat="1" applyFont="1" applyBorder="1" applyAlignment="1">
      <alignment vertical="center" wrapText="1"/>
    </xf>
    <xf numFmtId="0" fontId="0" fillId="0" borderId="0" xfId="0" applyBorder="1"/>
    <xf numFmtId="2" fontId="18" fillId="0" borderId="6" xfId="0" applyNumberFormat="1" applyFont="1" applyBorder="1" applyAlignment="1">
      <alignment wrapText="1"/>
    </xf>
    <xf numFmtId="2" fontId="18" fillId="0" borderId="11" xfId="0" applyNumberFormat="1" applyFont="1" applyBorder="1" applyAlignment="1">
      <alignment wrapText="1"/>
    </xf>
    <xf numFmtId="164" fontId="18" fillId="3" borderId="6" xfId="0" applyNumberFormat="1" applyFont="1" applyFill="1" applyBorder="1" applyAlignment="1">
      <alignment vertical="center" wrapText="1"/>
    </xf>
    <xf numFmtId="165" fontId="18" fillId="0" borderId="6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horizontal="right" vertical="center" wrapText="1"/>
    </xf>
    <xf numFmtId="164" fontId="15" fillId="0" borderId="19" xfId="0" applyNumberFormat="1" applyFont="1" applyBorder="1" applyAlignment="1">
      <alignment horizontal="right" wrapText="1"/>
    </xf>
    <xf numFmtId="164" fontId="15" fillId="0" borderId="1" xfId="0" applyNumberFormat="1" applyFont="1" applyBorder="1" applyAlignment="1">
      <alignment horizontal="right" wrapText="1"/>
    </xf>
    <xf numFmtId="164" fontId="3" fillId="0" borderId="27" xfId="0" applyNumberFormat="1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164" fontId="15" fillId="3" borderId="3" xfId="0" applyNumberFormat="1" applyFont="1" applyFill="1" applyBorder="1" applyAlignment="1">
      <alignment vertical="center" wrapText="1"/>
    </xf>
    <xf numFmtId="165" fontId="18" fillId="3" borderId="3" xfId="0" applyNumberFormat="1" applyFont="1" applyFill="1" applyBorder="1" applyAlignment="1">
      <alignment vertical="center" wrapText="1"/>
    </xf>
    <xf numFmtId="2" fontId="18" fillId="0" borderId="3" xfId="0" applyNumberFormat="1" applyFont="1" applyBorder="1" applyAlignment="1">
      <alignment vertical="center" wrapText="1"/>
    </xf>
    <xf numFmtId="164" fontId="15" fillId="0" borderId="3" xfId="0" applyNumberFormat="1" applyFont="1" applyBorder="1" applyAlignment="1">
      <alignment horizontal="right" vertical="center" wrapText="1"/>
    </xf>
    <xf numFmtId="164" fontId="17" fillId="3" borderId="11" xfId="0" applyNumberFormat="1" applyFont="1" applyFill="1" applyBorder="1" applyAlignment="1">
      <alignment horizontal="right" vertical="center" wrapText="1"/>
    </xf>
    <xf numFmtId="164" fontId="17" fillId="3" borderId="21" xfId="0" applyNumberFormat="1" applyFont="1" applyFill="1" applyBorder="1" applyAlignment="1">
      <alignment horizontal="right" vertical="center" wrapText="1"/>
    </xf>
    <xf numFmtId="164" fontId="18" fillId="3" borderId="1" xfId="0" applyNumberFormat="1" applyFont="1" applyFill="1" applyBorder="1" applyAlignment="1">
      <alignment vertical="center" wrapText="1"/>
    </xf>
    <xf numFmtId="164" fontId="18" fillId="3" borderId="11" xfId="0" applyNumberFormat="1" applyFont="1" applyFill="1" applyBorder="1" applyAlignment="1">
      <alignment vertical="center" wrapText="1"/>
    </xf>
    <xf numFmtId="164" fontId="18" fillId="3" borderId="3" xfId="0" applyNumberFormat="1" applyFont="1" applyFill="1" applyBorder="1" applyAlignment="1">
      <alignment vertical="center" wrapText="1"/>
    </xf>
    <xf numFmtId="164" fontId="18" fillId="3" borderId="11" xfId="0" applyNumberFormat="1" applyFont="1" applyFill="1" applyBorder="1" applyAlignment="1">
      <alignment wrapText="1"/>
    </xf>
    <xf numFmtId="165" fontId="3" fillId="5" borderId="1" xfId="0" applyNumberFormat="1" applyFont="1" applyFill="1" applyBorder="1" applyAlignment="1">
      <alignment vertical="center" wrapText="1"/>
    </xf>
    <xf numFmtId="165" fontId="17" fillId="5" borderId="11" xfId="0" applyNumberFormat="1" applyFont="1" applyFill="1" applyBorder="1" applyAlignment="1">
      <alignment horizontal="right" vertical="center" wrapText="1"/>
    </xf>
    <xf numFmtId="2" fontId="17" fillId="5" borderId="21" xfId="0" applyNumberFormat="1" applyFont="1" applyFill="1" applyBorder="1" applyAlignment="1">
      <alignment horizontal="right" vertical="center" wrapText="1"/>
    </xf>
    <xf numFmtId="2" fontId="18" fillId="5" borderId="6" xfId="0" applyNumberFormat="1" applyFont="1" applyFill="1" applyBorder="1" applyAlignment="1">
      <alignment vertical="center" wrapText="1"/>
    </xf>
    <xf numFmtId="2" fontId="18" fillId="5" borderId="1" xfId="0" applyNumberFormat="1" applyFont="1" applyFill="1" applyBorder="1" applyAlignment="1">
      <alignment vertical="center" wrapText="1"/>
    </xf>
    <xf numFmtId="2" fontId="18" fillId="5" borderId="11" xfId="0" applyNumberFormat="1" applyFont="1" applyFill="1" applyBorder="1" applyAlignment="1">
      <alignment vertical="center" wrapText="1"/>
    </xf>
    <xf numFmtId="2" fontId="17" fillId="5" borderId="21" xfId="0" applyNumberFormat="1" applyFont="1" applyFill="1" applyBorder="1" applyAlignment="1">
      <alignment vertical="center" wrapText="1"/>
    </xf>
    <xf numFmtId="2" fontId="18" fillId="5" borderId="3" xfId="0" applyNumberFormat="1" applyFont="1" applyFill="1" applyBorder="1" applyAlignment="1">
      <alignment vertical="center" wrapText="1"/>
    </xf>
    <xf numFmtId="165" fontId="18" fillId="5" borderId="1" xfId="0" applyNumberFormat="1" applyFont="1" applyFill="1" applyBorder="1" applyAlignment="1">
      <alignment vertical="center" wrapText="1"/>
    </xf>
    <xf numFmtId="2" fontId="18" fillId="5" borderId="11" xfId="0" applyNumberFormat="1" applyFont="1" applyFill="1" applyBorder="1" applyAlignment="1">
      <alignment wrapText="1"/>
    </xf>
    <xf numFmtId="164" fontId="18" fillId="5" borderId="1" xfId="0" applyNumberFormat="1" applyFont="1" applyFill="1" applyBorder="1" applyAlignment="1">
      <alignment wrapText="1"/>
    </xf>
    <xf numFmtId="164" fontId="17" fillId="5" borderId="6" xfId="0" applyNumberFormat="1" applyFont="1" applyFill="1" applyBorder="1" applyAlignment="1">
      <alignment horizontal="right" vertical="center" wrapText="1"/>
    </xf>
    <xf numFmtId="164" fontId="17" fillId="5" borderId="1" xfId="0" applyNumberFormat="1" applyFont="1" applyFill="1" applyBorder="1" applyAlignment="1">
      <alignment vertical="center" wrapText="1"/>
    </xf>
    <xf numFmtId="49" fontId="20" fillId="0" borderId="5" xfId="0" applyNumberFormat="1" applyFont="1" applyBorder="1" applyAlignment="1">
      <alignment vertical="top"/>
    </xf>
    <xf numFmtId="0" fontId="20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vertical="top" wrapText="1"/>
    </xf>
    <xf numFmtId="164" fontId="17" fillId="5" borderId="21" xfId="0" applyNumberFormat="1" applyFont="1" applyFill="1" applyBorder="1" applyAlignment="1">
      <alignment vertical="center" wrapText="1"/>
    </xf>
    <xf numFmtId="164" fontId="18" fillId="5" borderId="6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20" fillId="0" borderId="2" xfId="0" applyNumberFormat="1" applyFont="1" applyBorder="1" applyAlignment="1"/>
    <xf numFmtId="49" fontId="20" fillId="0" borderId="3" xfId="0" applyNumberFormat="1" applyFont="1" applyBorder="1" applyAlignment="1"/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49" fontId="20" fillId="0" borderId="1" xfId="0" applyNumberFormat="1" applyFont="1" applyBorder="1" applyAlignment="1"/>
    <xf numFmtId="164" fontId="18" fillId="3" borderId="2" xfId="0" applyNumberFormat="1" applyFont="1" applyFill="1" applyBorder="1" applyAlignment="1">
      <alignment horizontal="left" wrapText="1"/>
    </xf>
    <xf numFmtId="164" fontId="18" fillId="5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wrapText="1"/>
    </xf>
    <xf numFmtId="164" fontId="18" fillId="0" borderId="2" xfId="0" applyNumberFormat="1" applyFont="1" applyBorder="1" applyAlignment="1">
      <alignment horizontal="left" wrapText="1"/>
    </xf>
    <xf numFmtId="164" fontId="17" fillId="3" borderId="1" xfId="0" applyNumberFormat="1" applyFont="1" applyFill="1" applyBorder="1" applyAlignment="1">
      <alignment horizontal="left" wrapText="1"/>
    </xf>
    <xf numFmtId="164" fontId="17" fillId="5" borderId="1" xfId="0" applyNumberFormat="1" applyFont="1" applyFill="1" applyBorder="1" applyAlignment="1">
      <alignment horizontal="left" wrapText="1"/>
    </xf>
    <xf numFmtId="164" fontId="17" fillId="0" borderId="1" xfId="0" applyNumberFormat="1" applyFont="1" applyBorder="1" applyAlignment="1">
      <alignment horizontal="left" wrapText="1"/>
    </xf>
    <xf numFmtId="164" fontId="18" fillId="3" borderId="1" xfId="0" applyNumberFormat="1" applyFont="1" applyFill="1" applyBorder="1" applyAlignment="1">
      <alignment horizontal="left" wrapText="1"/>
    </xf>
    <xf numFmtId="164" fontId="18" fillId="0" borderId="1" xfId="0" applyNumberFormat="1" applyFont="1" applyBorder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wrapText="1"/>
    </xf>
    <xf numFmtId="164" fontId="18" fillId="5" borderId="3" xfId="0" applyNumberFormat="1" applyFont="1" applyFill="1" applyBorder="1" applyAlignment="1">
      <alignment horizontal="left" wrapText="1"/>
    </xf>
    <xf numFmtId="164" fontId="18" fillId="0" borderId="3" xfId="0" applyNumberFormat="1" applyFont="1" applyBorder="1" applyAlignment="1">
      <alignment horizontal="left" wrapText="1"/>
    </xf>
    <xf numFmtId="0" fontId="11" fillId="0" borderId="5" xfId="0" applyFont="1" applyBorder="1" applyAlignment="1">
      <alignment wrapText="1"/>
    </xf>
    <xf numFmtId="164" fontId="18" fillId="3" borderId="5" xfId="0" applyNumberFormat="1" applyFont="1" applyFill="1" applyBorder="1" applyAlignment="1">
      <alignment vertical="top" wrapText="1"/>
    </xf>
    <xf numFmtId="164" fontId="17" fillId="0" borderId="3" xfId="0" applyNumberFormat="1" applyFont="1" applyBorder="1" applyAlignment="1">
      <alignment horizontal="left" wrapText="1"/>
    </xf>
    <xf numFmtId="49" fontId="20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wrapText="1"/>
    </xf>
    <xf numFmtId="164" fontId="18" fillId="5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wrapText="1"/>
    </xf>
    <xf numFmtId="0" fontId="12" fillId="0" borderId="0" xfId="0" applyFont="1" applyAlignment="1">
      <alignment horizontal="left"/>
    </xf>
    <xf numFmtId="0" fontId="4" fillId="0" borderId="1" xfId="0" applyFont="1" applyBorder="1" applyAlignment="1">
      <alignment wrapText="1"/>
    </xf>
    <xf numFmtId="164" fontId="0" fillId="0" borderId="0" xfId="0" applyNumberFormat="1" applyAlignment="1">
      <alignment vertical="center" wrapText="1"/>
    </xf>
    <xf numFmtId="164" fontId="18" fillId="5" borderId="6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164" fontId="18" fillId="3" borderId="5" xfId="0" applyNumberFormat="1" applyFont="1" applyFill="1" applyBorder="1" applyAlignment="1">
      <alignment horizontal="left" wrapText="1"/>
    </xf>
    <xf numFmtId="0" fontId="7" fillId="0" borderId="31" xfId="0" applyFont="1" applyBorder="1" applyAlignment="1">
      <alignment wrapText="1"/>
    </xf>
    <xf numFmtId="166" fontId="18" fillId="5" borderId="1" xfId="0" applyNumberFormat="1" applyFont="1" applyFill="1" applyBorder="1" applyAlignment="1">
      <alignment wrapText="1"/>
    </xf>
    <xf numFmtId="166" fontId="18" fillId="5" borderId="11" xfId="0" applyNumberFormat="1" applyFont="1" applyFill="1" applyBorder="1" applyAlignment="1">
      <alignment wrapText="1"/>
    </xf>
    <xf numFmtId="166" fontId="17" fillId="5" borderId="21" xfId="0" applyNumberFormat="1" applyFont="1" applyFill="1" applyBorder="1" applyAlignment="1">
      <alignment vertical="center" wrapText="1"/>
    </xf>
    <xf numFmtId="166" fontId="18" fillId="5" borderId="6" xfId="0" applyNumberFormat="1" applyFont="1" applyFill="1" applyBorder="1" applyAlignment="1">
      <alignment wrapText="1"/>
    </xf>
    <xf numFmtId="1" fontId="4" fillId="2" borderId="33" xfId="0" applyNumberFormat="1" applyFont="1" applyFill="1" applyBorder="1" applyAlignment="1">
      <alignment horizontal="center" vertical="center" wrapText="1"/>
    </xf>
    <xf numFmtId="49" fontId="20" fillId="3" borderId="3" xfId="0" applyNumberFormat="1" applyFont="1" applyFill="1" applyBorder="1" applyAlignment="1"/>
    <xf numFmtId="0" fontId="7" fillId="3" borderId="0" xfId="0" applyFont="1" applyFill="1" applyAlignment="1">
      <alignment wrapText="1"/>
    </xf>
    <xf numFmtId="0" fontId="11" fillId="3" borderId="1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164" fontId="18" fillId="5" borderId="2" xfId="0" applyNumberFormat="1" applyFont="1" applyFill="1" applyBorder="1" applyAlignment="1">
      <alignment horizontal="left" vertical="top" wrapText="1"/>
    </xf>
    <xf numFmtId="164" fontId="18" fillId="5" borderId="5" xfId="0" applyNumberFormat="1" applyFont="1" applyFill="1" applyBorder="1" applyAlignment="1">
      <alignment horizontal="left" vertical="top" wrapText="1"/>
    </xf>
    <xf numFmtId="164" fontId="18" fillId="5" borderId="3" xfId="0" applyNumberFormat="1" applyFont="1" applyFill="1" applyBorder="1" applyAlignment="1">
      <alignment horizontal="left" vertical="top" wrapText="1"/>
    </xf>
    <xf numFmtId="164" fontId="18" fillId="0" borderId="2" xfId="0" applyNumberFormat="1" applyFont="1" applyBorder="1" applyAlignment="1">
      <alignment horizontal="left" vertical="top" wrapText="1"/>
    </xf>
    <xf numFmtId="164" fontId="18" fillId="0" borderId="5" xfId="0" applyNumberFormat="1" applyFont="1" applyBorder="1" applyAlignment="1">
      <alignment horizontal="left" vertical="top" wrapText="1"/>
    </xf>
    <xf numFmtId="164" fontId="18" fillId="0" borderId="3" xfId="0" applyNumberFormat="1" applyFont="1" applyBorder="1" applyAlignment="1">
      <alignment horizontal="left" vertical="top" wrapText="1"/>
    </xf>
    <xf numFmtId="49" fontId="20" fillId="0" borderId="2" xfId="0" applyNumberFormat="1" applyFont="1" applyBorder="1" applyAlignment="1">
      <alignment vertical="top"/>
    </xf>
    <xf numFmtId="49" fontId="20" fillId="0" borderId="5" xfId="0" applyNumberFormat="1" applyFont="1" applyBorder="1" applyAlignment="1">
      <alignment vertical="top"/>
    </xf>
    <xf numFmtId="49" fontId="20" fillId="0" borderId="3" xfId="0" applyNumberFormat="1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4" fontId="18" fillId="3" borderId="2" xfId="0" applyNumberFormat="1" applyFont="1" applyFill="1" applyBorder="1" applyAlignment="1">
      <alignment horizontal="left" vertical="top" wrapText="1"/>
    </xf>
    <xf numFmtId="164" fontId="18" fillId="3" borderId="5" xfId="0" applyNumberFormat="1" applyFont="1" applyFill="1" applyBorder="1" applyAlignment="1">
      <alignment horizontal="left" vertical="top" wrapText="1"/>
    </xf>
    <xf numFmtId="164" fontId="18" fillId="3" borderId="3" xfId="0" applyNumberFormat="1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4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64" fontId="15" fillId="0" borderId="9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4" fontId="18" fillId="3" borderId="1" xfId="0" applyNumberFormat="1" applyFont="1" applyFill="1" applyBorder="1" applyAlignment="1">
      <alignment vertical="top" wrapText="1"/>
    </xf>
    <xf numFmtId="164" fontId="18" fillId="5" borderId="2" xfId="0" applyNumberFormat="1" applyFont="1" applyFill="1" applyBorder="1" applyAlignment="1">
      <alignment horizontal="center" vertical="top" wrapText="1"/>
    </xf>
    <xf numFmtId="164" fontId="18" fillId="5" borderId="5" xfId="0" applyNumberFormat="1" applyFont="1" applyFill="1" applyBorder="1" applyAlignment="1">
      <alignment horizontal="center" vertical="top" wrapText="1"/>
    </xf>
    <xf numFmtId="164" fontId="18" fillId="5" borderId="3" xfId="0" applyNumberFormat="1" applyFont="1" applyFill="1" applyBorder="1" applyAlignment="1">
      <alignment horizontal="center" vertical="top" wrapText="1"/>
    </xf>
    <xf numFmtId="165" fontId="18" fillId="0" borderId="1" xfId="0" applyNumberFormat="1" applyFont="1" applyBorder="1" applyAlignment="1">
      <alignment vertical="top" wrapText="1"/>
    </xf>
    <xf numFmtId="0" fontId="0" fillId="3" borderId="1" xfId="0" applyFill="1" applyBorder="1" applyAlignment="1">
      <alignment wrapText="1"/>
    </xf>
    <xf numFmtId="0" fontId="15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N33"/>
  <sheetViews>
    <sheetView workbookViewId="0">
      <selection activeCell="C8" sqref="C8"/>
    </sheetView>
  </sheetViews>
  <sheetFormatPr defaultRowHeight="14.4"/>
  <cols>
    <col min="1" max="1" width="14.44140625" style="5" customWidth="1"/>
    <col min="2" max="2" width="47.33203125" style="6" customWidth="1"/>
    <col min="3" max="3" width="26.88671875" style="6" customWidth="1"/>
    <col min="4" max="4" width="14.88671875" style="6" hidden="1" customWidth="1"/>
    <col min="5" max="5" width="13.6640625" style="49" customWidth="1"/>
    <col min="6" max="6" width="13" style="50" customWidth="1"/>
    <col min="7" max="7" width="14.88671875" style="6" customWidth="1"/>
    <col min="8" max="9" width="13.88671875" style="6" customWidth="1"/>
    <col min="10" max="10" width="12.6640625" style="6" customWidth="1"/>
    <col min="11" max="12" width="11.5546875" bestFit="1" customWidth="1"/>
  </cols>
  <sheetData>
    <row r="1" spans="1:12" ht="19.5" customHeight="1">
      <c r="B1" s="45"/>
      <c r="C1" s="45"/>
      <c r="D1" s="45"/>
      <c r="E1" s="47"/>
      <c r="F1" s="45" t="s">
        <v>40</v>
      </c>
      <c r="G1" s="59"/>
      <c r="H1" s="45"/>
      <c r="I1" s="45"/>
      <c r="J1" s="45"/>
    </row>
    <row r="2" spans="1:12" ht="15" customHeight="1">
      <c r="A2" s="45"/>
      <c r="B2" s="45"/>
      <c r="C2" s="45"/>
      <c r="D2" s="45"/>
      <c r="E2" s="47"/>
      <c r="F2" s="211" t="s">
        <v>43</v>
      </c>
      <c r="G2" s="211"/>
      <c r="H2" s="211"/>
      <c r="I2" s="211"/>
      <c r="J2" s="211"/>
    </row>
    <row r="3" spans="1:12" ht="55.5" customHeight="1">
      <c r="A3" s="45"/>
      <c r="B3" s="45"/>
      <c r="C3" s="45"/>
      <c r="D3" s="45"/>
      <c r="E3" s="47"/>
      <c r="F3" s="212" t="s">
        <v>67</v>
      </c>
      <c r="G3" s="212"/>
      <c r="H3" s="212"/>
      <c r="I3" s="212"/>
      <c r="J3" s="212"/>
    </row>
    <row r="4" spans="1:12">
      <c r="B4" s="216" t="s">
        <v>0</v>
      </c>
      <c r="C4" s="216"/>
      <c r="D4" s="216"/>
      <c r="E4" s="216"/>
      <c r="F4" s="216"/>
      <c r="G4" s="216"/>
      <c r="H4" s="216"/>
      <c r="I4" s="216"/>
      <c r="J4" s="216"/>
    </row>
    <row r="5" spans="1:12">
      <c r="B5" s="217" t="s">
        <v>9</v>
      </c>
      <c r="C5" s="217"/>
      <c r="D5" s="217"/>
      <c r="E5" s="217"/>
      <c r="F5" s="217"/>
      <c r="G5" s="217"/>
      <c r="H5" s="217"/>
      <c r="I5" s="217"/>
      <c r="J5" s="217"/>
    </row>
    <row r="6" spans="1:12" s="7" customFormat="1" ht="19.5" customHeight="1">
      <c r="A6" s="213" t="s">
        <v>11</v>
      </c>
      <c r="B6" s="214" t="s">
        <v>12</v>
      </c>
      <c r="C6" s="215" t="s">
        <v>41</v>
      </c>
      <c r="D6" s="213" t="s">
        <v>13</v>
      </c>
      <c r="E6" s="213"/>
      <c r="F6" s="213"/>
      <c r="G6" s="213"/>
      <c r="H6" s="213"/>
      <c r="I6" s="213"/>
      <c r="J6" s="213"/>
    </row>
    <row r="7" spans="1:12" s="7" customFormat="1" ht="46.5" customHeight="1">
      <c r="A7" s="213"/>
      <c r="B7" s="214"/>
      <c r="C7" s="215"/>
      <c r="D7" s="22">
        <v>2019</v>
      </c>
      <c r="E7" s="48">
        <v>2020</v>
      </c>
      <c r="F7" s="52">
        <v>2021</v>
      </c>
      <c r="G7" s="52">
        <v>2022</v>
      </c>
      <c r="H7" s="52">
        <v>2023</v>
      </c>
      <c r="I7" s="52">
        <v>2024</v>
      </c>
      <c r="J7" s="22" t="s">
        <v>14</v>
      </c>
    </row>
    <row r="8" spans="1:12" ht="41.4">
      <c r="A8" s="60" t="s">
        <v>50</v>
      </c>
      <c r="B8" s="57" t="s">
        <v>46</v>
      </c>
      <c r="C8" s="10" t="s">
        <v>20</v>
      </c>
      <c r="D8" s="67">
        <f>D9+D12+D14+D20+D28</f>
        <v>5034.2040299999999</v>
      </c>
      <c r="E8" s="68">
        <f>E9+E12+E14+E20+E28</f>
        <v>15616.729879999999</v>
      </c>
      <c r="F8" s="68">
        <f>F9+F12+F14+F20+F28+F31</f>
        <v>16361.864829999999</v>
      </c>
      <c r="G8" s="63">
        <f>G9+G12+G14+G20+G28</f>
        <v>25026.945320000003</v>
      </c>
      <c r="H8" s="37">
        <f>H9+H12+H14+H20+H28</f>
        <v>2622.5</v>
      </c>
      <c r="I8" s="37">
        <f>I9+I12+I14+I20+I28</f>
        <v>2715.6</v>
      </c>
      <c r="J8" s="37">
        <f t="shared" ref="J8:J15" si="0">SUM(E8:I8)</f>
        <v>62343.640030000002</v>
      </c>
      <c r="K8" s="51"/>
      <c r="L8" s="51"/>
    </row>
    <row r="9" spans="1:12" s="9" customFormat="1" ht="41.4">
      <c r="A9" s="32" t="s">
        <v>18</v>
      </c>
      <c r="B9" s="33" t="s">
        <v>4</v>
      </c>
      <c r="C9" s="11" t="s">
        <v>21</v>
      </c>
      <c r="D9" s="68">
        <f>D10+D11</f>
        <v>110</v>
      </c>
      <c r="E9" s="179">
        <f t="shared" ref="E9:I9" si="1">E10+E11</f>
        <v>10</v>
      </c>
      <c r="F9" s="179">
        <f t="shared" si="1"/>
        <v>150</v>
      </c>
      <c r="G9" s="180">
        <f t="shared" si="1"/>
        <v>60</v>
      </c>
      <c r="H9" s="181">
        <f t="shared" si="1"/>
        <v>60</v>
      </c>
      <c r="I9" s="181">
        <f t="shared" si="1"/>
        <v>95</v>
      </c>
      <c r="J9" s="181">
        <f t="shared" si="0"/>
        <v>375</v>
      </c>
      <c r="K9" s="56"/>
      <c r="L9" s="56"/>
    </row>
    <row r="10" spans="1:12" s="8" customFormat="1" ht="27">
      <c r="A10" s="34" t="s">
        <v>19</v>
      </c>
      <c r="B10" s="35" t="s">
        <v>30</v>
      </c>
      <c r="C10" s="12" t="s">
        <v>21</v>
      </c>
      <c r="D10" s="69">
        <v>110</v>
      </c>
      <c r="E10" s="182">
        <v>10</v>
      </c>
      <c r="F10" s="182">
        <v>150</v>
      </c>
      <c r="G10" s="176">
        <v>60</v>
      </c>
      <c r="H10" s="177">
        <v>60</v>
      </c>
      <c r="I10" s="177">
        <v>95</v>
      </c>
      <c r="J10" s="177">
        <f t="shared" si="0"/>
        <v>375</v>
      </c>
    </row>
    <row r="11" spans="1:12" s="8" customFormat="1" ht="27">
      <c r="A11" s="34" t="s">
        <v>19</v>
      </c>
      <c r="B11" s="35" t="s">
        <v>31</v>
      </c>
      <c r="C11" s="12" t="s">
        <v>21</v>
      </c>
      <c r="D11" s="69">
        <v>0</v>
      </c>
      <c r="E11" s="182">
        <v>0</v>
      </c>
      <c r="F11" s="182">
        <v>0</v>
      </c>
      <c r="G11" s="176">
        <v>0</v>
      </c>
      <c r="H11" s="177">
        <v>0</v>
      </c>
      <c r="I11" s="177">
        <v>0</v>
      </c>
      <c r="J11" s="177">
        <f t="shared" si="0"/>
        <v>0</v>
      </c>
    </row>
    <row r="12" spans="1:12" s="9" customFormat="1" ht="27.6">
      <c r="A12" s="32" t="s">
        <v>18</v>
      </c>
      <c r="B12" s="33" t="s">
        <v>3</v>
      </c>
      <c r="C12" s="11" t="s">
        <v>21</v>
      </c>
      <c r="D12" s="68">
        <f>D13</f>
        <v>0</v>
      </c>
      <c r="E12" s="179">
        <f t="shared" ref="E12:I12" si="2">E13</f>
        <v>162.72999999999999</v>
      </c>
      <c r="F12" s="179">
        <f t="shared" si="2"/>
        <v>100</v>
      </c>
      <c r="G12" s="180">
        <f t="shared" si="2"/>
        <v>480</v>
      </c>
      <c r="H12" s="181">
        <f t="shared" si="2"/>
        <v>120</v>
      </c>
      <c r="I12" s="181">
        <f t="shared" si="2"/>
        <v>120</v>
      </c>
      <c r="J12" s="181">
        <f t="shared" si="0"/>
        <v>982.73</v>
      </c>
    </row>
    <row r="13" spans="1:12" s="8" customFormat="1" ht="27">
      <c r="A13" s="34" t="s">
        <v>19</v>
      </c>
      <c r="B13" s="81" t="s">
        <v>55</v>
      </c>
      <c r="C13" s="12" t="s">
        <v>21</v>
      </c>
      <c r="D13" s="69">
        <v>0</v>
      </c>
      <c r="E13" s="182">
        <v>162.72999999999999</v>
      </c>
      <c r="F13" s="182">
        <v>100</v>
      </c>
      <c r="G13" s="176">
        <v>480</v>
      </c>
      <c r="H13" s="177">
        <v>120</v>
      </c>
      <c r="I13" s="177">
        <v>120</v>
      </c>
      <c r="J13" s="177">
        <f t="shared" si="0"/>
        <v>982.73</v>
      </c>
    </row>
    <row r="14" spans="1:12" s="9" customFormat="1" ht="27">
      <c r="A14" s="32" t="s">
        <v>18</v>
      </c>
      <c r="B14" s="33" t="s">
        <v>5</v>
      </c>
      <c r="C14" s="12" t="s">
        <v>21</v>
      </c>
      <c r="D14" s="68">
        <f t="shared" ref="D14:I14" si="3">D15+D18</f>
        <v>2984.7390300000002</v>
      </c>
      <c r="E14" s="179">
        <f t="shared" si="3"/>
        <v>13076.004939999999</v>
      </c>
      <c r="F14" s="179">
        <f t="shared" si="3"/>
        <v>11878.527</v>
      </c>
      <c r="G14" s="180">
        <f t="shared" si="3"/>
        <v>20163.036390000001</v>
      </c>
      <c r="H14" s="181">
        <f t="shared" si="3"/>
        <v>1008.3</v>
      </c>
      <c r="I14" s="181">
        <f t="shared" si="3"/>
        <v>1021.6</v>
      </c>
      <c r="J14" s="181">
        <f t="shared" si="0"/>
        <v>47147.468330000003</v>
      </c>
      <c r="L14" s="56"/>
    </row>
    <row r="15" spans="1:12" s="8" customFormat="1" ht="15.6">
      <c r="A15" s="224" t="s">
        <v>19</v>
      </c>
      <c r="B15" s="227" t="s">
        <v>7</v>
      </c>
      <c r="C15" s="230" t="s">
        <v>21</v>
      </c>
      <c r="D15" s="69">
        <v>2984.7390300000002</v>
      </c>
      <c r="E15" s="233">
        <v>2515.0049399999998</v>
      </c>
      <c r="F15" s="233">
        <v>3917.527</v>
      </c>
      <c r="G15" s="218">
        <v>3443.8363899999999</v>
      </c>
      <c r="H15" s="221">
        <v>1008.3</v>
      </c>
      <c r="I15" s="221">
        <v>1021.6</v>
      </c>
      <c r="J15" s="221">
        <f t="shared" si="0"/>
        <v>11906.268329999999</v>
      </c>
    </row>
    <row r="16" spans="1:12" s="8" customFormat="1" ht="12" customHeight="1">
      <c r="A16" s="225"/>
      <c r="B16" s="228"/>
      <c r="C16" s="231"/>
      <c r="D16" s="70" t="s">
        <v>51</v>
      </c>
      <c r="E16" s="236"/>
      <c r="F16" s="234"/>
      <c r="G16" s="219"/>
      <c r="H16" s="222"/>
      <c r="I16" s="222"/>
      <c r="J16" s="222"/>
    </row>
    <row r="17" spans="1:14" s="8" customFormat="1" ht="21.6" hidden="1">
      <c r="A17" s="226"/>
      <c r="B17" s="229"/>
      <c r="C17" s="232"/>
      <c r="D17" s="70" t="s">
        <v>49</v>
      </c>
      <c r="E17" s="237"/>
      <c r="F17" s="235"/>
      <c r="G17" s="220"/>
      <c r="H17" s="223"/>
      <c r="I17" s="223"/>
      <c r="J17" s="223"/>
    </row>
    <row r="18" spans="1:14" s="8" customFormat="1" ht="26.25" customHeight="1">
      <c r="A18" s="190" t="s">
        <v>19</v>
      </c>
      <c r="B18" s="35" t="s">
        <v>22</v>
      </c>
      <c r="C18" s="191" t="s">
        <v>21</v>
      </c>
      <c r="D18" s="69">
        <v>0</v>
      </c>
      <c r="E18" s="165">
        <v>10561</v>
      </c>
      <c r="F18" s="165">
        <v>7961</v>
      </c>
      <c r="G18" s="192">
        <v>16719.2</v>
      </c>
      <c r="H18" s="183">
        <v>0</v>
      </c>
      <c r="I18" s="183">
        <v>0</v>
      </c>
      <c r="J18" s="183">
        <f>SUM(E18:I18)</f>
        <v>35241.199999999997</v>
      </c>
    </row>
    <row r="19" spans="1:14" s="8" customFormat="1" ht="30" hidden="1" customHeight="1">
      <c r="A19" s="161"/>
      <c r="B19" s="162"/>
      <c r="C19" s="187"/>
      <c r="D19" s="71">
        <v>0</v>
      </c>
      <c r="E19" s="188"/>
      <c r="F19" s="188"/>
      <c r="G19" s="185"/>
      <c r="H19" s="186"/>
      <c r="I19" s="186"/>
      <c r="J19" s="189">
        <f t="shared" ref="J19" si="4">SUM(D19:H19)</f>
        <v>0</v>
      </c>
    </row>
    <row r="20" spans="1:14" s="9" customFormat="1" ht="27.6">
      <c r="A20" s="32" t="s">
        <v>18</v>
      </c>
      <c r="B20" s="33" t="s">
        <v>2</v>
      </c>
      <c r="C20" s="12" t="s">
        <v>21</v>
      </c>
      <c r="D20" s="68">
        <f>D21+D22</f>
        <v>612.26499999999999</v>
      </c>
      <c r="E20" s="179">
        <f t="shared" ref="E20:I20" si="5">E21+E22</f>
        <v>1076.798</v>
      </c>
      <c r="F20" s="179">
        <f>F21+F22</f>
        <v>2517.79783</v>
      </c>
      <c r="G20" s="180">
        <f>G21+G22</f>
        <v>3321.00893</v>
      </c>
      <c r="H20" s="181">
        <f t="shared" si="5"/>
        <v>598</v>
      </c>
      <c r="I20" s="181">
        <f t="shared" si="5"/>
        <v>556.4</v>
      </c>
      <c r="J20" s="181">
        <f>J21+J22</f>
        <v>8070.0047599999998</v>
      </c>
      <c r="L20" s="56"/>
    </row>
    <row r="21" spans="1:14" s="8" customFormat="1" ht="27">
      <c r="A21" s="32" t="s">
        <v>18</v>
      </c>
      <c r="B21" s="195" t="s">
        <v>33</v>
      </c>
      <c r="C21" s="11" t="s">
        <v>21</v>
      </c>
      <c r="D21" s="68">
        <v>224.2</v>
      </c>
      <c r="E21" s="179">
        <v>168.2</v>
      </c>
      <c r="F21" s="179">
        <v>134</v>
      </c>
      <c r="G21" s="180">
        <v>216.64893000000001</v>
      </c>
      <c r="H21" s="181">
        <v>248</v>
      </c>
      <c r="I21" s="181">
        <v>200</v>
      </c>
      <c r="J21" s="181">
        <f t="shared" ref="J21:J30" si="6">SUM(E21:I21)</f>
        <v>966.84893</v>
      </c>
      <c r="N21" s="194"/>
    </row>
    <row r="22" spans="1:14" s="8" customFormat="1" ht="27">
      <c r="A22" s="32" t="s">
        <v>18</v>
      </c>
      <c r="B22" s="195" t="s">
        <v>34</v>
      </c>
      <c r="C22" s="11" t="s">
        <v>21</v>
      </c>
      <c r="D22" s="68">
        <v>388.065</v>
      </c>
      <c r="E22" s="179">
        <v>908.59799999999996</v>
      </c>
      <c r="F22" s="179">
        <v>2383.79783</v>
      </c>
      <c r="G22" s="180">
        <f>G23+G24+G25+G26+G27</f>
        <v>3104.36</v>
      </c>
      <c r="H22" s="181">
        <v>350</v>
      </c>
      <c r="I22" s="181">
        <v>356.4</v>
      </c>
      <c r="J22" s="181">
        <f t="shared" si="6"/>
        <v>7103.1558299999997</v>
      </c>
    </row>
    <row r="23" spans="1:14" s="8" customFormat="1" ht="30" customHeight="1">
      <c r="A23" s="170" t="s">
        <v>19</v>
      </c>
      <c r="B23" s="172" t="s">
        <v>57</v>
      </c>
      <c r="C23" s="173" t="s">
        <v>21</v>
      </c>
      <c r="D23" s="69"/>
      <c r="E23" s="175">
        <v>0</v>
      </c>
      <c r="F23" s="175">
        <v>0</v>
      </c>
      <c r="G23" s="176">
        <v>1772.9559999999999</v>
      </c>
      <c r="H23" s="177">
        <v>0</v>
      </c>
      <c r="I23" s="177">
        <v>0</v>
      </c>
      <c r="J23" s="177">
        <f>E23+F23+G23+H23+I23</f>
        <v>1772.9559999999999</v>
      </c>
    </row>
    <row r="24" spans="1:14" s="8" customFormat="1" ht="43.5" customHeight="1">
      <c r="A24" s="174" t="s">
        <v>19</v>
      </c>
      <c r="B24" s="172" t="s">
        <v>56</v>
      </c>
      <c r="C24" s="173" t="s">
        <v>21</v>
      </c>
      <c r="D24" s="69"/>
      <c r="E24" s="175">
        <v>0</v>
      </c>
      <c r="F24" s="175">
        <v>0</v>
      </c>
      <c r="G24" s="176">
        <v>600</v>
      </c>
      <c r="H24" s="178">
        <v>0</v>
      </c>
      <c r="I24" s="178">
        <v>0</v>
      </c>
      <c r="J24" s="178">
        <f>E24+F24+G24+H24+I24</f>
        <v>600</v>
      </c>
    </row>
    <row r="25" spans="1:14" s="8" customFormat="1" ht="82.5" customHeight="1">
      <c r="A25" s="174" t="s">
        <v>19</v>
      </c>
      <c r="B25" s="36" t="s">
        <v>65</v>
      </c>
      <c r="C25" s="173" t="s">
        <v>21</v>
      </c>
      <c r="D25" s="69"/>
      <c r="E25" s="175">
        <v>0</v>
      </c>
      <c r="F25" s="175">
        <v>0</v>
      </c>
      <c r="G25" s="176">
        <v>67.364000000000004</v>
      </c>
      <c r="H25" s="178">
        <v>0</v>
      </c>
      <c r="I25" s="178">
        <v>0</v>
      </c>
      <c r="J25" s="178">
        <f t="shared" ref="J25:J26" si="7">E25+F25+G25+H25+I25</f>
        <v>67.364000000000004</v>
      </c>
    </row>
    <row r="26" spans="1:14" s="8" customFormat="1" ht="60.75" customHeight="1">
      <c r="A26" s="174" t="s">
        <v>19</v>
      </c>
      <c r="B26" s="202" t="s">
        <v>58</v>
      </c>
      <c r="C26" s="191" t="s">
        <v>21</v>
      </c>
      <c r="D26" s="69"/>
      <c r="E26" s="182">
        <v>0</v>
      </c>
      <c r="F26" s="182">
        <v>0</v>
      </c>
      <c r="G26" s="176">
        <v>291.54000000000002</v>
      </c>
      <c r="H26" s="177">
        <v>0</v>
      </c>
      <c r="I26" s="177">
        <v>0</v>
      </c>
      <c r="J26" s="177">
        <f t="shared" si="7"/>
        <v>291.54000000000002</v>
      </c>
    </row>
    <row r="27" spans="1:14" s="8" customFormat="1" ht="60.75" customHeight="1">
      <c r="A27" s="208" t="s">
        <v>19</v>
      </c>
      <c r="B27" s="209" t="s">
        <v>64</v>
      </c>
      <c r="C27" s="210" t="s">
        <v>21</v>
      </c>
      <c r="D27" s="71"/>
      <c r="E27" s="201">
        <f>E22</f>
        <v>908.59799999999996</v>
      </c>
      <c r="F27" s="201">
        <f>F22</f>
        <v>2383.79783</v>
      </c>
      <c r="G27" s="184">
        <v>372.5</v>
      </c>
      <c r="H27" s="201">
        <f>H22</f>
        <v>350</v>
      </c>
      <c r="I27" s="201">
        <f>I22</f>
        <v>356.4</v>
      </c>
      <c r="J27" s="201">
        <f>SUM(E27:I27)</f>
        <v>4371.29583</v>
      </c>
    </row>
    <row r="28" spans="1:14" s="9" customFormat="1" ht="27">
      <c r="A28" s="171" t="s">
        <v>19</v>
      </c>
      <c r="B28" s="33" t="s">
        <v>39</v>
      </c>
      <c r="C28" s="11" t="s">
        <v>21</v>
      </c>
      <c r="D28" s="68">
        <f>D29+D30</f>
        <v>1327.2</v>
      </c>
      <c r="E28" s="179">
        <f>E29+E30</f>
        <v>1291.19694</v>
      </c>
      <c r="F28" s="179">
        <f t="shared" ref="F28:I28" si="8">F29+F30</f>
        <v>1715.54</v>
      </c>
      <c r="G28" s="180">
        <f t="shared" si="8"/>
        <v>1002.9000000000001</v>
      </c>
      <c r="H28" s="181">
        <f t="shared" si="8"/>
        <v>836.2</v>
      </c>
      <c r="I28" s="181">
        <f t="shared" si="8"/>
        <v>922.6</v>
      </c>
      <c r="J28" s="181">
        <f t="shared" si="6"/>
        <v>5768.4369400000005</v>
      </c>
      <c r="L28" s="56"/>
    </row>
    <row r="29" spans="1:14" s="8" customFormat="1" ht="27">
      <c r="A29" s="34" t="s">
        <v>19</v>
      </c>
      <c r="B29" s="36" t="s">
        <v>35</v>
      </c>
      <c r="C29" s="12" t="s">
        <v>21</v>
      </c>
      <c r="D29" s="71">
        <v>713.1</v>
      </c>
      <c r="E29" s="184">
        <v>706.19694000000004</v>
      </c>
      <c r="F29" s="184">
        <v>483.6</v>
      </c>
      <c r="G29" s="185">
        <v>440.3</v>
      </c>
      <c r="H29" s="186">
        <v>456.2</v>
      </c>
      <c r="I29" s="186">
        <v>472.6</v>
      </c>
      <c r="J29" s="177">
        <f t="shared" si="6"/>
        <v>2558.8969400000001</v>
      </c>
    </row>
    <row r="30" spans="1:14" s="8" customFormat="1" ht="27">
      <c r="A30" s="34" t="s">
        <v>19</v>
      </c>
      <c r="B30" s="36" t="s">
        <v>36</v>
      </c>
      <c r="C30" s="12" t="s">
        <v>21</v>
      </c>
      <c r="D30" s="72">
        <v>614.1</v>
      </c>
      <c r="E30" s="182">
        <v>585</v>
      </c>
      <c r="F30" s="182">
        <v>1231.94</v>
      </c>
      <c r="G30" s="176">
        <v>562.6</v>
      </c>
      <c r="H30" s="177">
        <v>380</v>
      </c>
      <c r="I30" s="177">
        <v>450</v>
      </c>
      <c r="J30" s="177">
        <f t="shared" si="6"/>
        <v>3209.54</v>
      </c>
    </row>
    <row r="31" spans="1:14" s="8" customFormat="1" ht="27.6" hidden="1">
      <c r="A31" s="32" t="s">
        <v>18</v>
      </c>
      <c r="B31" s="33" t="s">
        <v>48</v>
      </c>
      <c r="C31" s="11" t="s">
        <v>21</v>
      </c>
      <c r="D31" s="61">
        <f>D32+D33</f>
        <v>0</v>
      </c>
      <c r="E31" s="63" t="e">
        <f>E32+E33</f>
        <v>#VALUE!</v>
      </c>
      <c r="F31" s="63">
        <f t="shared" ref="F31:H31" si="9">F32+F33</f>
        <v>0</v>
      </c>
      <c r="G31" s="63">
        <f t="shared" si="9"/>
        <v>0</v>
      </c>
      <c r="H31" s="37">
        <f t="shared" si="9"/>
        <v>0</v>
      </c>
      <c r="I31" s="37"/>
      <c r="J31" s="37" t="e">
        <f t="shared" ref="J31:J32" si="10">SUM(D31:H31)</f>
        <v>#VALUE!</v>
      </c>
    </row>
    <row r="32" spans="1:14" ht="28.2" hidden="1">
      <c r="A32" s="34" t="s">
        <v>19</v>
      </c>
      <c r="B32" s="36" t="s">
        <v>47</v>
      </c>
      <c r="C32" s="12" t="s">
        <v>21</v>
      </c>
      <c r="D32" s="62">
        <v>0</v>
      </c>
      <c r="E32" s="64">
        <v>0</v>
      </c>
      <c r="F32" s="64">
        <v>0</v>
      </c>
      <c r="G32" s="64">
        <v>0</v>
      </c>
      <c r="H32" s="39">
        <v>0</v>
      </c>
      <c r="I32" s="39"/>
      <c r="J32" s="38">
        <f t="shared" si="10"/>
        <v>0</v>
      </c>
    </row>
    <row r="33" spans="5:5">
      <c r="E33" s="49" t="s">
        <v>54</v>
      </c>
    </row>
  </sheetData>
  <mergeCells count="17">
    <mergeCell ref="G15:G17"/>
    <mergeCell ref="H15:H17"/>
    <mergeCell ref="J15:J17"/>
    <mergeCell ref="A15:A17"/>
    <mergeCell ref="B15:B17"/>
    <mergeCell ref="C15:C17"/>
    <mergeCell ref="F15:F17"/>
    <mergeCell ref="E15:E17"/>
    <mergeCell ref="I15:I17"/>
    <mergeCell ref="F2:J2"/>
    <mergeCell ref="F3:J3"/>
    <mergeCell ref="A6:A7"/>
    <mergeCell ref="B6:B7"/>
    <mergeCell ref="C6:C7"/>
    <mergeCell ref="D6:J6"/>
    <mergeCell ref="B4:J4"/>
    <mergeCell ref="B5:J5"/>
  </mergeCells>
  <pageMargins left="0.11811023622047245" right="0.11811023622047245" top="0.59055118110236227" bottom="0.59055118110236227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90"/>
  <sheetViews>
    <sheetView tabSelected="1" workbookViewId="0">
      <selection activeCell="E3" sqref="E3:I3"/>
    </sheetView>
  </sheetViews>
  <sheetFormatPr defaultRowHeight="18"/>
  <cols>
    <col min="1" max="1" width="16.6640625" style="25" customWidth="1"/>
    <col min="2" max="2" width="32.6640625" style="26" customWidth="1"/>
    <col min="3" max="3" width="23.109375" style="4" customWidth="1"/>
    <col min="4" max="4" width="14.5546875" style="40" hidden="1" customWidth="1"/>
    <col min="5" max="5" width="13.109375" style="46" customWidth="1"/>
    <col min="6" max="6" width="13.109375" style="41" bestFit="1" customWidth="1"/>
    <col min="7" max="7" width="13.88671875" style="40" customWidth="1"/>
    <col min="8" max="8" width="11.88671875" style="40" bestFit="1" customWidth="1"/>
    <col min="9" max="9" width="15.109375" style="2" hidden="1" customWidth="1"/>
    <col min="10" max="10" width="15.109375" style="2" customWidth="1"/>
    <col min="11" max="11" width="14.109375" style="2" customWidth="1"/>
    <col min="12" max="12" width="16.44140625" style="2" bestFit="1" customWidth="1"/>
    <col min="13" max="13" width="13.5546875" bestFit="1" customWidth="1"/>
  </cols>
  <sheetData>
    <row r="1" spans="1:13" ht="20.25" customHeight="1">
      <c r="A1" s="24"/>
      <c r="D1" s="58"/>
      <c r="E1" s="290" t="s">
        <v>37</v>
      </c>
      <c r="F1" s="290"/>
      <c r="G1" s="58"/>
      <c r="H1" s="58"/>
      <c r="I1"/>
      <c r="J1"/>
      <c r="K1"/>
      <c r="L1"/>
    </row>
    <row r="2" spans="1:13" ht="18.75" customHeight="1">
      <c r="A2" s="24"/>
      <c r="C2" s="44"/>
      <c r="D2" s="44"/>
      <c r="E2" s="290" t="s">
        <v>42</v>
      </c>
      <c r="F2" s="290"/>
      <c r="G2" s="290"/>
      <c r="H2" s="290"/>
      <c r="I2"/>
      <c r="J2"/>
      <c r="K2"/>
      <c r="L2"/>
    </row>
    <row r="3" spans="1:13" ht="45.75" customHeight="1">
      <c r="A3" s="24"/>
      <c r="C3" s="42"/>
      <c r="D3" s="42"/>
      <c r="E3" s="212" t="s">
        <v>66</v>
      </c>
      <c r="F3" s="212"/>
      <c r="G3" s="212"/>
      <c r="H3" s="212"/>
      <c r="I3" s="212"/>
      <c r="J3"/>
      <c r="K3"/>
      <c r="L3"/>
    </row>
    <row r="4" spans="1:13" ht="27.75" customHeight="1">
      <c r="A4" s="277" t="s">
        <v>15</v>
      </c>
      <c r="B4" s="277"/>
      <c r="C4" s="277"/>
      <c r="D4" s="277"/>
      <c r="E4" s="277"/>
      <c r="F4" s="277"/>
      <c r="G4" s="277"/>
      <c r="H4" s="277"/>
      <c r="I4"/>
      <c r="J4"/>
      <c r="K4"/>
      <c r="L4"/>
    </row>
    <row r="5" spans="1:13" ht="15.75" customHeight="1">
      <c r="A5" s="277" t="s">
        <v>16</v>
      </c>
      <c r="B5" s="277"/>
      <c r="C5" s="277"/>
      <c r="D5" s="277"/>
      <c r="E5" s="277"/>
      <c r="F5" s="277"/>
      <c r="G5" s="277"/>
      <c r="H5" s="277"/>
      <c r="I5"/>
      <c r="J5"/>
      <c r="K5"/>
      <c r="L5"/>
    </row>
    <row r="6" spans="1:13" ht="15.75" customHeight="1" thickBot="1">
      <c r="A6" s="278" t="s">
        <v>17</v>
      </c>
      <c r="B6" s="278"/>
      <c r="C6" s="278"/>
      <c r="D6" s="278"/>
      <c r="E6" s="278"/>
      <c r="F6" s="278"/>
      <c r="G6" s="278"/>
      <c r="H6" s="278"/>
      <c r="I6"/>
      <c r="J6"/>
      <c r="K6"/>
      <c r="L6"/>
    </row>
    <row r="7" spans="1:13" s="14" customFormat="1" ht="25.5" customHeight="1">
      <c r="A7" s="279" t="s">
        <v>10</v>
      </c>
      <c r="B7" s="285" t="s">
        <v>24</v>
      </c>
      <c r="C7" s="284" t="s">
        <v>1</v>
      </c>
      <c r="D7" s="281" t="s">
        <v>6</v>
      </c>
      <c r="E7" s="282"/>
      <c r="F7" s="282"/>
      <c r="G7" s="282"/>
      <c r="H7" s="282"/>
      <c r="I7" s="282"/>
      <c r="J7" s="283"/>
      <c r="K7" s="291" t="s">
        <v>44</v>
      </c>
      <c r="L7" s="13"/>
    </row>
    <row r="8" spans="1:13" s="14" customFormat="1" ht="25.5" customHeight="1" thickBot="1">
      <c r="A8" s="280"/>
      <c r="B8" s="286"/>
      <c r="C8" s="284"/>
      <c r="D8" s="207">
        <v>2019</v>
      </c>
      <c r="E8" s="109">
        <v>2020</v>
      </c>
      <c r="F8" s="109">
        <v>2021</v>
      </c>
      <c r="G8" s="109">
        <v>2022</v>
      </c>
      <c r="H8" s="110">
        <v>2023</v>
      </c>
      <c r="I8" s="110">
        <v>2023</v>
      </c>
      <c r="J8" s="110">
        <v>2024</v>
      </c>
      <c r="K8" s="292"/>
      <c r="L8" s="13"/>
    </row>
    <row r="9" spans="1:13" s="16" customFormat="1" ht="30.75" customHeight="1">
      <c r="A9" s="256" t="s">
        <v>23</v>
      </c>
      <c r="B9" s="287" t="s">
        <v>45</v>
      </c>
      <c r="C9" s="28" t="s">
        <v>20</v>
      </c>
      <c r="D9" s="115">
        <f t="shared" ref="D9:J9" si="0">D14+D26+D31+D44+D80</f>
        <v>5034.2040299999999</v>
      </c>
      <c r="E9" s="116">
        <f t="shared" si="0"/>
        <v>15616.729879999999</v>
      </c>
      <c r="F9" s="116">
        <f t="shared" si="0"/>
        <v>16361.864829999999</v>
      </c>
      <c r="G9" s="159">
        <f t="shared" si="0"/>
        <v>25026.945320000003</v>
      </c>
      <c r="H9" s="117">
        <f t="shared" si="0"/>
        <v>2622.5</v>
      </c>
      <c r="I9" s="117">
        <f t="shared" si="0"/>
        <v>12447.882</v>
      </c>
      <c r="J9" s="117">
        <f t="shared" si="0"/>
        <v>2715.6</v>
      </c>
      <c r="K9" s="100">
        <f>E9+F9+G9+H9+J9</f>
        <v>62343.640030000002</v>
      </c>
      <c r="L9" s="43"/>
      <c r="M9" s="53"/>
    </row>
    <row r="10" spans="1:13" s="16" customFormat="1" ht="27" customHeight="1">
      <c r="A10" s="240"/>
      <c r="B10" s="288"/>
      <c r="C10" s="96" t="s">
        <v>25</v>
      </c>
      <c r="D10" s="73">
        <f t="shared" ref="D10:J11" si="1">D16+D21+D27+D33+D40+D46+D51+D82+D87</f>
        <v>0</v>
      </c>
      <c r="E10" s="82">
        <f t="shared" si="1"/>
        <v>0</v>
      </c>
      <c r="F10" s="73">
        <f t="shared" si="1"/>
        <v>0</v>
      </c>
      <c r="G10" s="148">
        <f t="shared" si="1"/>
        <v>0</v>
      </c>
      <c r="H10" s="93">
        <f t="shared" si="1"/>
        <v>0</v>
      </c>
      <c r="I10" s="93">
        <f t="shared" si="1"/>
        <v>0</v>
      </c>
      <c r="J10" s="93">
        <f t="shared" si="1"/>
        <v>0</v>
      </c>
      <c r="K10" s="101">
        <f>E10+E10+F10+G10+H10+J10</f>
        <v>0</v>
      </c>
      <c r="L10" s="43"/>
      <c r="M10" s="53"/>
    </row>
    <row r="11" spans="1:13" s="17" customFormat="1" ht="18.75" customHeight="1">
      <c r="A11" s="240"/>
      <c r="B11" s="288"/>
      <c r="C11" s="96" t="s">
        <v>26</v>
      </c>
      <c r="D11" s="73">
        <f t="shared" si="1"/>
        <v>0</v>
      </c>
      <c r="E11" s="82">
        <f t="shared" si="1"/>
        <v>10561.878000000001</v>
      </c>
      <c r="F11" s="73">
        <f t="shared" si="1"/>
        <v>10726.369999999999</v>
      </c>
      <c r="G11" s="148">
        <f t="shared" si="1"/>
        <v>19244.86</v>
      </c>
      <c r="H11" s="93">
        <f t="shared" si="1"/>
        <v>0</v>
      </c>
      <c r="I11" s="93">
        <f t="shared" si="1"/>
        <v>6998</v>
      </c>
      <c r="J11" s="93">
        <f t="shared" si="1"/>
        <v>0</v>
      </c>
      <c r="K11" s="101">
        <f>E11+F11+G11+H11+J11</f>
        <v>40533.108</v>
      </c>
      <c r="L11" s="54"/>
      <c r="M11" s="66"/>
    </row>
    <row r="12" spans="1:13" s="19" customFormat="1" ht="18.75" customHeight="1">
      <c r="A12" s="240"/>
      <c r="B12" s="288"/>
      <c r="C12" s="96" t="s">
        <v>27</v>
      </c>
      <c r="D12" s="73">
        <f t="shared" ref="D12:J12" si="2">D18+D29+D23+D35+D42+D48+D53+D84+D89</f>
        <v>5034.2040300000008</v>
      </c>
      <c r="E12" s="83">
        <f t="shared" si="2"/>
        <v>5054.8518799999993</v>
      </c>
      <c r="F12" s="83">
        <f t="shared" si="2"/>
        <v>5635.4948300000005</v>
      </c>
      <c r="G12" s="160">
        <f t="shared" si="2"/>
        <v>5782.0853200000001</v>
      </c>
      <c r="H12" s="111">
        <f t="shared" si="2"/>
        <v>2622.5</v>
      </c>
      <c r="I12" s="111">
        <f t="shared" si="2"/>
        <v>5449.8820000000005</v>
      </c>
      <c r="J12" s="111">
        <f t="shared" si="2"/>
        <v>2715.6</v>
      </c>
      <c r="K12" s="101">
        <f>E12+F12+G12+H12+J12</f>
        <v>21810.532029999998</v>
      </c>
      <c r="L12" s="196"/>
      <c r="M12" s="94"/>
    </row>
    <row r="13" spans="1:13" s="14" customFormat="1" ht="33" customHeight="1" thickBot="1">
      <c r="A13" s="241"/>
      <c r="B13" s="289"/>
      <c r="C13" s="97" t="s">
        <v>28</v>
      </c>
      <c r="D13" s="118">
        <v>0</v>
      </c>
      <c r="E13" s="119">
        <v>0</v>
      </c>
      <c r="F13" s="142">
        <v>0</v>
      </c>
      <c r="G13" s="149">
        <v>0</v>
      </c>
      <c r="H13" s="120">
        <v>0</v>
      </c>
      <c r="I13" s="120">
        <v>0</v>
      </c>
      <c r="J13" s="120">
        <v>0</v>
      </c>
      <c r="K13" s="102">
        <f>E13+E13+F13+G13+H13+J13</f>
        <v>0</v>
      </c>
      <c r="L13" s="55"/>
    </row>
    <row r="14" spans="1:13" s="19" customFormat="1" ht="36" customHeight="1" thickBot="1">
      <c r="A14" s="27" t="s">
        <v>29</v>
      </c>
      <c r="B14" s="264" t="s">
        <v>4</v>
      </c>
      <c r="C14" s="264"/>
      <c r="D14" s="74">
        <f>D15+D20</f>
        <v>110</v>
      </c>
      <c r="E14" s="84">
        <f t="shared" ref="E14:J14" si="3">E15+E20</f>
        <v>10</v>
      </c>
      <c r="F14" s="143">
        <f t="shared" si="3"/>
        <v>150</v>
      </c>
      <c r="G14" s="150">
        <f t="shared" si="3"/>
        <v>60</v>
      </c>
      <c r="H14" s="121">
        <f t="shared" si="3"/>
        <v>60</v>
      </c>
      <c r="I14" s="121">
        <f t="shared" si="3"/>
        <v>60</v>
      </c>
      <c r="J14" s="121">
        <f t="shared" si="3"/>
        <v>95</v>
      </c>
      <c r="K14" s="133">
        <f>E14+F14+G14+H14+J14</f>
        <v>375</v>
      </c>
      <c r="L14" s="18"/>
    </row>
    <row r="15" spans="1:13" s="19" customFormat="1" ht="15.6">
      <c r="A15" s="256">
        <v>1</v>
      </c>
      <c r="B15" s="257" t="s">
        <v>30</v>
      </c>
      <c r="C15" s="23" t="s">
        <v>20</v>
      </c>
      <c r="D15" s="78">
        <f>D16+D17+D18+D19</f>
        <v>110</v>
      </c>
      <c r="E15" s="88">
        <f t="shared" ref="E15:H15" si="4">E16+E17+E18+E19</f>
        <v>10</v>
      </c>
      <c r="F15" s="131">
        <f t="shared" si="4"/>
        <v>150</v>
      </c>
      <c r="G15" s="151">
        <f t="shared" si="4"/>
        <v>60</v>
      </c>
      <c r="H15" s="122">
        <f t="shared" si="4"/>
        <v>60</v>
      </c>
      <c r="I15" s="122">
        <f t="shared" ref="I15:J15" si="5">I16+I17+I18+I19</f>
        <v>60</v>
      </c>
      <c r="J15" s="122">
        <f t="shared" si="5"/>
        <v>95</v>
      </c>
      <c r="K15" s="135">
        <f>E15+F15+G15+H15+J15</f>
        <v>375</v>
      </c>
      <c r="L15" s="18"/>
    </row>
    <row r="16" spans="1:13" s="19" customFormat="1" ht="31.2">
      <c r="A16" s="240"/>
      <c r="B16" s="251"/>
      <c r="C16" s="96" t="s">
        <v>25</v>
      </c>
      <c r="D16" s="75">
        <v>0</v>
      </c>
      <c r="E16" s="85">
        <v>0</v>
      </c>
      <c r="F16" s="144">
        <v>0</v>
      </c>
      <c r="G16" s="152">
        <v>0</v>
      </c>
      <c r="H16" s="112">
        <v>0</v>
      </c>
      <c r="I16" s="112">
        <v>0</v>
      </c>
      <c r="J16" s="112">
        <v>0</v>
      </c>
      <c r="K16" s="135">
        <f t="shared" ref="K16:K19" si="6">E16+E16+F16+G16+H16+J16</f>
        <v>0</v>
      </c>
      <c r="L16" s="18"/>
    </row>
    <row r="17" spans="1:12" s="19" customFormat="1" ht="15.6">
      <c r="A17" s="240"/>
      <c r="B17" s="251"/>
      <c r="C17" s="96" t="s">
        <v>26</v>
      </c>
      <c r="D17" s="75">
        <v>0</v>
      </c>
      <c r="E17" s="85">
        <v>0</v>
      </c>
      <c r="F17" s="144">
        <v>0</v>
      </c>
      <c r="G17" s="152">
        <v>0</v>
      </c>
      <c r="H17" s="112">
        <v>0</v>
      </c>
      <c r="I17" s="112">
        <v>0</v>
      </c>
      <c r="J17" s="112">
        <v>0</v>
      </c>
      <c r="K17" s="135">
        <f t="shared" si="6"/>
        <v>0</v>
      </c>
      <c r="L17" s="18"/>
    </row>
    <row r="18" spans="1:12" s="19" customFormat="1" ht="15.6">
      <c r="A18" s="240"/>
      <c r="B18" s="251"/>
      <c r="C18" s="96" t="s">
        <v>27</v>
      </c>
      <c r="D18" s="75">
        <v>110</v>
      </c>
      <c r="E18" s="85">
        <v>10</v>
      </c>
      <c r="F18" s="144">
        <v>150</v>
      </c>
      <c r="G18" s="152">
        <v>60</v>
      </c>
      <c r="H18" s="112">
        <v>60</v>
      </c>
      <c r="I18" s="112">
        <v>60</v>
      </c>
      <c r="J18" s="112">
        <v>95</v>
      </c>
      <c r="K18" s="135">
        <f>E18+F18+G18+H18+J18</f>
        <v>375</v>
      </c>
      <c r="L18" s="18"/>
    </row>
    <row r="19" spans="1:12" s="19" customFormat="1" ht="31.2">
      <c r="A19" s="240"/>
      <c r="B19" s="251"/>
      <c r="C19" s="96" t="s">
        <v>28</v>
      </c>
      <c r="D19" s="75">
        <v>0</v>
      </c>
      <c r="E19" s="85">
        <v>0</v>
      </c>
      <c r="F19" s="144">
        <v>0</v>
      </c>
      <c r="G19" s="152">
        <v>0</v>
      </c>
      <c r="H19" s="112">
        <v>0</v>
      </c>
      <c r="I19" s="112">
        <v>0</v>
      </c>
      <c r="J19" s="112">
        <v>0</v>
      </c>
      <c r="K19" s="134">
        <f t="shared" si="6"/>
        <v>0</v>
      </c>
      <c r="L19" s="18"/>
    </row>
    <row r="20" spans="1:12" s="16" customFormat="1" ht="15.6">
      <c r="A20" s="240">
        <v>2</v>
      </c>
      <c r="B20" s="251" t="s">
        <v>31</v>
      </c>
      <c r="C20" s="29" t="s">
        <v>20</v>
      </c>
      <c r="D20" s="75">
        <f>D21+D22+D23+D24</f>
        <v>0</v>
      </c>
      <c r="E20" s="85">
        <f t="shared" ref="E20:H20" si="7">E21+E22+E23+E24</f>
        <v>0</v>
      </c>
      <c r="F20" s="144">
        <f t="shared" si="7"/>
        <v>0</v>
      </c>
      <c r="G20" s="152">
        <f t="shared" si="7"/>
        <v>0</v>
      </c>
      <c r="H20" s="112">
        <f t="shared" si="7"/>
        <v>0</v>
      </c>
      <c r="I20" s="112">
        <f t="shared" ref="I20:J20" si="8">I21+I22+I23+I24</f>
        <v>0</v>
      </c>
      <c r="J20" s="112">
        <f t="shared" si="8"/>
        <v>0</v>
      </c>
      <c r="K20" s="124">
        <f>E20+E20+F20+G20+H20+J20</f>
        <v>0</v>
      </c>
      <c r="L20" s="15"/>
    </row>
    <row r="21" spans="1:12" s="19" customFormat="1" ht="31.2">
      <c r="A21" s="240"/>
      <c r="B21" s="251"/>
      <c r="C21" s="96" t="s">
        <v>25</v>
      </c>
      <c r="D21" s="75">
        <v>0</v>
      </c>
      <c r="E21" s="85">
        <v>0</v>
      </c>
      <c r="F21" s="144">
        <v>0</v>
      </c>
      <c r="G21" s="152">
        <v>0</v>
      </c>
      <c r="H21" s="112">
        <v>0</v>
      </c>
      <c r="I21" s="112">
        <v>0</v>
      </c>
      <c r="J21" s="112">
        <v>0</v>
      </c>
      <c r="K21" s="124">
        <f>E21+E21+F21+G21+H21+J21</f>
        <v>0</v>
      </c>
      <c r="L21" s="18"/>
    </row>
    <row r="22" spans="1:12" s="19" customFormat="1" ht="15.6">
      <c r="A22" s="240"/>
      <c r="B22" s="251"/>
      <c r="C22" s="96" t="s">
        <v>26</v>
      </c>
      <c r="D22" s="75">
        <v>0</v>
      </c>
      <c r="E22" s="85">
        <v>0</v>
      </c>
      <c r="F22" s="144">
        <v>0</v>
      </c>
      <c r="G22" s="152">
        <v>0</v>
      </c>
      <c r="H22" s="112">
        <v>0</v>
      </c>
      <c r="I22" s="112">
        <v>0</v>
      </c>
      <c r="J22" s="112">
        <v>0</v>
      </c>
      <c r="K22" s="124">
        <f>E22+E22+F22+G22+H22+J22</f>
        <v>0</v>
      </c>
      <c r="L22" s="18"/>
    </row>
    <row r="23" spans="1:12" s="19" customFormat="1" ht="15.6">
      <c r="A23" s="240"/>
      <c r="B23" s="251"/>
      <c r="C23" s="96" t="s">
        <v>27</v>
      </c>
      <c r="D23" s="75">
        <v>0</v>
      </c>
      <c r="E23" s="85">
        <v>0</v>
      </c>
      <c r="F23" s="144">
        <v>0</v>
      </c>
      <c r="G23" s="152">
        <v>0</v>
      </c>
      <c r="H23" s="112">
        <v>0</v>
      </c>
      <c r="I23" s="112">
        <v>0</v>
      </c>
      <c r="J23" s="112">
        <v>0</v>
      </c>
      <c r="K23" s="124">
        <f>E23+E23+F23+G23+H23+J23</f>
        <v>0</v>
      </c>
      <c r="L23" s="18"/>
    </row>
    <row r="24" spans="1:12" s="19" customFormat="1" ht="31.8" thickBot="1">
      <c r="A24" s="241"/>
      <c r="B24" s="252"/>
      <c r="C24" s="97" t="s">
        <v>28</v>
      </c>
      <c r="D24" s="76">
        <v>0</v>
      </c>
      <c r="E24" s="86">
        <v>0</v>
      </c>
      <c r="F24" s="145">
        <v>0</v>
      </c>
      <c r="G24" s="153">
        <v>0</v>
      </c>
      <c r="H24" s="125">
        <v>0</v>
      </c>
      <c r="I24" s="125">
        <v>0</v>
      </c>
      <c r="J24" s="125">
        <v>0</v>
      </c>
      <c r="K24" s="126">
        <f>E24+E24+F24+G24+H24+J24</f>
        <v>0</v>
      </c>
      <c r="L24" s="18"/>
    </row>
    <row r="25" spans="1:12" s="16" customFormat="1" ht="40.5" customHeight="1" thickBot="1">
      <c r="A25" s="27" t="s">
        <v>29</v>
      </c>
      <c r="B25" s="264" t="s">
        <v>3</v>
      </c>
      <c r="C25" s="264"/>
      <c r="D25" s="77">
        <f>D26</f>
        <v>0</v>
      </c>
      <c r="E25" s="87">
        <f t="shared" ref="E25:J25" si="9">E26</f>
        <v>162.73000000000002</v>
      </c>
      <c r="F25" s="89">
        <f t="shared" si="9"/>
        <v>100</v>
      </c>
      <c r="G25" s="154">
        <f t="shared" si="9"/>
        <v>480</v>
      </c>
      <c r="H25" s="107">
        <f t="shared" si="9"/>
        <v>120</v>
      </c>
      <c r="I25" s="107">
        <f t="shared" si="9"/>
        <v>100</v>
      </c>
      <c r="J25" s="107">
        <f t="shared" si="9"/>
        <v>120</v>
      </c>
      <c r="K25" s="108">
        <f>E25+F25+G25+H25+J25</f>
        <v>982.73</v>
      </c>
      <c r="L25" s="15"/>
    </row>
    <row r="26" spans="1:12" s="19" customFormat="1" ht="24.75" customHeight="1">
      <c r="A26" s="244" t="s">
        <v>53</v>
      </c>
      <c r="B26" s="276" t="s">
        <v>55</v>
      </c>
      <c r="C26" s="28" t="s">
        <v>20</v>
      </c>
      <c r="D26" s="138">
        <f>D27+D28+D29+D30</f>
        <v>0</v>
      </c>
      <c r="E26" s="139">
        <f t="shared" ref="E26:H26" si="10">E27+E28+E29+E30</f>
        <v>162.73000000000002</v>
      </c>
      <c r="F26" s="146">
        <f t="shared" si="10"/>
        <v>100</v>
      </c>
      <c r="G26" s="155">
        <f t="shared" si="10"/>
        <v>480</v>
      </c>
      <c r="H26" s="140">
        <f t="shared" si="10"/>
        <v>120</v>
      </c>
      <c r="I26" s="140">
        <f t="shared" ref="I26:J26" si="11">I27+I28+I29+I30</f>
        <v>100</v>
      </c>
      <c r="J26" s="140">
        <f t="shared" si="11"/>
        <v>120</v>
      </c>
      <c r="K26" s="141">
        <f>E26+F26+G26+H26+J26</f>
        <v>982.73</v>
      </c>
      <c r="L26" s="18"/>
    </row>
    <row r="27" spans="1:12" s="21" customFormat="1" ht="18.75" customHeight="1">
      <c r="A27" s="240"/>
      <c r="B27" s="238"/>
      <c r="C27" s="30" t="s">
        <v>25</v>
      </c>
      <c r="D27" s="75">
        <v>0</v>
      </c>
      <c r="E27" s="85">
        <v>0</v>
      </c>
      <c r="F27" s="144">
        <v>0</v>
      </c>
      <c r="G27" s="152">
        <v>0</v>
      </c>
      <c r="H27" s="112">
        <v>0</v>
      </c>
      <c r="I27" s="112">
        <v>0</v>
      </c>
      <c r="J27" s="112">
        <v>0</v>
      </c>
      <c r="K27" s="137">
        <f t="shared" ref="K27:K30" si="12">E27+F27+G27+H27+J27</f>
        <v>0</v>
      </c>
      <c r="L27" s="20"/>
    </row>
    <row r="28" spans="1:12" s="21" customFormat="1" ht="15.6">
      <c r="A28" s="240"/>
      <c r="B28" s="238"/>
      <c r="C28" s="30" t="s">
        <v>26</v>
      </c>
      <c r="D28" s="75">
        <v>0</v>
      </c>
      <c r="E28" s="85">
        <v>59.53</v>
      </c>
      <c r="F28" s="144">
        <v>0</v>
      </c>
      <c r="G28" s="152">
        <v>0</v>
      </c>
      <c r="H28" s="112">
        <v>0</v>
      </c>
      <c r="I28" s="112">
        <v>0</v>
      </c>
      <c r="J28" s="112">
        <v>0</v>
      </c>
      <c r="K28" s="137">
        <f t="shared" si="12"/>
        <v>59.53</v>
      </c>
      <c r="L28" s="20"/>
    </row>
    <row r="29" spans="1:12" s="21" customFormat="1" ht="15.6">
      <c r="A29" s="240"/>
      <c r="B29" s="238"/>
      <c r="C29" s="30" t="s">
        <v>27</v>
      </c>
      <c r="D29" s="75">
        <v>0</v>
      </c>
      <c r="E29" s="85">
        <v>103.2</v>
      </c>
      <c r="F29" s="144">
        <v>100</v>
      </c>
      <c r="G29" s="152">
        <v>480</v>
      </c>
      <c r="H29" s="112">
        <v>120</v>
      </c>
      <c r="I29" s="112">
        <v>100</v>
      </c>
      <c r="J29" s="112">
        <v>120</v>
      </c>
      <c r="K29" s="137">
        <f t="shared" si="12"/>
        <v>923.2</v>
      </c>
      <c r="L29" s="20"/>
    </row>
    <row r="30" spans="1:12" s="21" customFormat="1" ht="31.8" thickBot="1">
      <c r="A30" s="241"/>
      <c r="B30" s="239"/>
      <c r="C30" s="31" t="s">
        <v>28</v>
      </c>
      <c r="D30" s="76">
        <v>0</v>
      </c>
      <c r="E30" s="86">
        <v>0</v>
      </c>
      <c r="F30" s="145">
        <v>0</v>
      </c>
      <c r="G30" s="153">
        <v>0</v>
      </c>
      <c r="H30" s="125">
        <v>0</v>
      </c>
      <c r="I30" s="125">
        <v>0</v>
      </c>
      <c r="J30" s="125">
        <v>0</v>
      </c>
      <c r="K30" s="137">
        <f t="shared" si="12"/>
        <v>0</v>
      </c>
      <c r="L30" s="20"/>
    </row>
    <row r="31" spans="1:12" s="19" customFormat="1" ht="31.5" customHeight="1" thickBot="1">
      <c r="A31" s="27" t="s">
        <v>29</v>
      </c>
      <c r="B31" s="264" t="s">
        <v>5</v>
      </c>
      <c r="C31" s="264"/>
      <c r="D31" s="77">
        <f>D32+D39</f>
        <v>2984.7390300000002</v>
      </c>
      <c r="E31" s="89">
        <f t="shared" ref="E31:H31" si="13">E32+E39</f>
        <v>13076.004939999999</v>
      </c>
      <c r="F31" s="89">
        <f t="shared" si="13"/>
        <v>11878.527</v>
      </c>
      <c r="G31" s="166">
        <f t="shared" si="13"/>
        <v>20163.036390000001</v>
      </c>
      <c r="H31" s="127">
        <f t="shared" si="13"/>
        <v>1008.3</v>
      </c>
      <c r="I31" s="127">
        <f t="shared" ref="I31:J31" si="14">I32+I39</f>
        <v>10830.781999999999</v>
      </c>
      <c r="J31" s="127">
        <f t="shared" si="14"/>
        <v>1021.6</v>
      </c>
      <c r="K31" s="136">
        <f>E31+F31+G31+H31+J31</f>
        <v>47147.468330000003</v>
      </c>
      <c r="L31" s="18"/>
    </row>
    <row r="32" spans="1:12" s="19" customFormat="1" ht="18.75" customHeight="1">
      <c r="A32" s="256">
        <v>1</v>
      </c>
      <c r="B32" s="274" t="s">
        <v>32</v>
      </c>
      <c r="C32" s="23" t="s">
        <v>20</v>
      </c>
      <c r="D32" s="78">
        <f>D35</f>
        <v>2984.7390300000002</v>
      </c>
      <c r="E32" s="131">
        <f>E35+E34</f>
        <v>2515.0049399999998</v>
      </c>
      <c r="F32" s="131">
        <f t="shared" ref="F32:H32" si="15">F35</f>
        <v>3917.527</v>
      </c>
      <c r="G32" s="167">
        <f t="shared" si="15"/>
        <v>3443.8363899999999</v>
      </c>
      <c r="H32" s="132">
        <f t="shared" si="15"/>
        <v>1008.3</v>
      </c>
      <c r="I32" s="132">
        <f t="shared" ref="I32:J32" si="16">I35</f>
        <v>3832.7820000000002</v>
      </c>
      <c r="J32" s="132">
        <f t="shared" si="16"/>
        <v>1021.6</v>
      </c>
      <c r="K32" s="123">
        <f>E32+F32+G32+H32+J32</f>
        <v>11906.268329999999</v>
      </c>
      <c r="L32" s="18"/>
    </row>
    <row r="33" spans="1:13" s="19" customFormat="1" ht="31.2">
      <c r="A33" s="240"/>
      <c r="B33" s="275"/>
      <c r="C33" s="96" t="s">
        <v>25</v>
      </c>
      <c r="D33" s="75">
        <v>0</v>
      </c>
      <c r="E33" s="85">
        <v>0</v>
      </c>
      <c r="F33" s="144">
        <v>0</v>
      </c>
      <c r="G33" s="156">
        <v>0</v>
      </c>
      <c r="H33" s="113">
        <v>0</v>
      </c>
      <c r="I33" s="113">
        <v>0</v>
      </c>
      <c r="J33" s="113">
        <v>0</v>
      </c>
      <c r="K33" s="124">
        <f>E33+E33+F33+G33+H33+J33</f>
        <v>0</v>
      </c>
      <c r="L33" s="18"/>
    </row>
    <row r="34" spans="1:13" s="19" customFormat="1" ht="15.6">
      <c r="A34" s="240"/>
      <c r="B34" s="275"/>
      <c r="C34" s="96" t="s">
        <v>26</v>
      </c>
      <c r="D34" s="75">
        <v>0</v>
      </c>
      <c r="E34" s="85">
        <v>0</v>
      </c>
      <c r="F34" s="144">
        <v>0</v>
      </c>
      <c r="G34" s="156">
        <v>0</v>
      </c>
      <c r="H34" s="113">
        <v>0</v>
      </c>
      <c r="I34" s="113">
        <v>0</v>
      </c>
      <c r="J34" s="113">
        <v>0</v>
      </c>
      <c r="K34" s="124">
        <f>E34+E34+F34+G34+H34+J34</f>
        <v>0</v>
      </c>
      <c r="L34" s="18"/>
    </row>
    <row r="35" spans="1:13" s="19" customFormat="1" ht="15.6">
      <c r="A35" s="240"/>
      <c r="B35" s="275"/>
      <c r="C35" s="266" t="s">
        <v>27</v>
      </c>
      <c r="D35" s="75">
        <v>2984.7390300000002</v>
      </c>
      <c r="E35" s="268">
        <v>2515.0049399999998</v>
      </c>
      <c r="F35" s="268">
        <v>3917.527</v>
      </c>
      <c r="G35" s="269">
        <v>3443.8363899999999</v>
      </c>
      <c r="H35" s="272">
        <v>1008.3</v>
      </c>
      <c r="I35" s="272">
        <v>3832.7820000000002</v>
      </c>
      <c r="J35" s="272">
        <v>1021.6</v>
      </c>
      <c r="K35" s="265">
        <f>E35+F35+G35+H35+J35</f>
        <v>11906.268329999999</v>
      </c>
      <c r="L35" s="18"/>
    </row>
    <row r="36" spans="1:13" s="19" customFormat="1" ht="26.25" customHeight="1">
      <c r="A36" s="240"/>
      <c r="B36" s="275"/>
      <c r="C36" s="267"/>
      <c r="D36" s="70" t="s">
        <v>52</v>
      </c>
      <c r="E36" s="273"/>
      <c r="F36" s="268"/>
      <c r="G36" s="270"/>
      <c r="H36" s="272"/>
      <c r="I36" s="272"/>
      <c r="J36" s="272"/>
      <c r="K36" s="265"/>
      <c r="L36" s="18"/>
    </row>
    <row r="37" spans="1:13" s="19" customFormat="1" ht="20.399999999999999">
      <c r="A37" s="240"/>
      <c r="B37" s="275"/>
      <c r="C37" s="267"/>
      <c r="D37" s="70" t="s">
        <v>49</v>
      </c>
      <c r="E37" s="273"/>
      <c r="F37" s="268"/>
      <c r="G37" s="271"/>
      <c r="H37" s="272"/>
      <c r="I37" s="272"/>
      <c r="J37" s="272"/>
      <c r="K37" s="265"/>
      <c r="L37" s="18"/>
    </row>
    <row r="38" spans="1:13" s="19" customFormat="1" ht="31.2">
      <c r="A38" s="240"/>
      <c r="B38" s="275"/>
      <c r="C38" s="96" t="s">
        <v>28</v>
      </c>
      <c r="D38" s="75">
        <v>0</v>
      </c>
      <c r="E38" s="85">
        <v>0</v>
      </c>
      <c r="F38" s="144">
        <v>0</v>
      </c>
      <c r="G38" s="152">
        <v>0</v>
      </c>
      <c r="H38" s="112">
        <v>0</v>
      </c>
      <c r="I38" s="112">
        <v>0</v>
      </c>
      <c r="J38" s="112">
        <v>0</v>
      </c>
      <c r="K38" s="124">
        <f>E38+F38+G38+H38+J38</f>
        <v>0</v>
      </c>
      <c r="L38" s="18"/>
    </row>
    <row r="39" spans="1:13" s="19" customFormat="1" ht="15.6">
      <c r="A39" s="240">
        <v>2</v>
      </c>
      <c r="B39" s="238" t="s">
        <v>8</v>
      </c>
      <c r="C39" s="29" t="s">
        <v>20</v>
      </c>
      <c r="D39" s="75">
        <f>D40+D41+D42+D43</f>
        <v>0</v>
      </c>
      <c r="E39" s="85">
        <f>E40+E41+E42+E43</f>
        <v>10561</v>
      </c>
      <c r="F39" s="144">
        <f>F40+F41+F42+F43</f>
        <v>7961</v>
      </c>
      <c r="G39" s="95">
        <f t="shared" ref="G39:J39" si="17">G40+G41+G42+G43</f>
        <v>16719.2</v>
      </c>
      <c r="H39" s="95">
        <f t="shared" si="17"/>
        <v>0</v>
      </c>
      <c r="I39" s="95">
        <f t="shared" si="17"/>
        <v>6998</v>
      </c>
      <c r="J39" s="95">
        <f t="shared" si="17"/>
        <v>0</v>
      </c>
      <c r="K39" s="124">
        <f>E39+F39+G39+H39+J39</f>
        <v>35241.199999999997</v>
      </c>
      <c r="L39" s="18"/>
    </row>
    <row r="40" spans="1:13" s="19" customFormat="1" ht="31.2">
      <c r="A40" s="240"/>
      <c r="B40" s="238"/>
      <c r="C40" s="96" t="s">
        <v>25</v>
      </c>
      <c r="D40" s="75">
        <v>0</v>
      </c>
      <c r="E40" s="85">
        <v>0</v>
      </c>
      <c r="F40" s="144">
        <v>0</v>
      </c>
      <c r="G40" s="152">
        <v>0</v>
      </c>
      <c r="H40" s="112">
        <v>0</v>
      </c>
      <c r="I40" s="112">
        <v>0</v>
      </c>
      <c r="J40" s="112">
        <v>0</v>
      </c>
      <c r="K40" s="124">
        <f>E40+F40+G40+H40+J40</f>
        <v>0</v>
      </c>
      <c r="L40" s="18"/>
    </row>
    <row r="41" spans="1:13" s="19" customFormat="1" ht="15.6">
      <c r="A41" s="240"/>
      <c r="B41" s="238"/>
      <c r="C41" s="96" t="s">
        <v>26</v>
      </c>
      <c r="D41" s="75">
        <v>0</v>
      </c>
      <c r="E41" s="85">
        <v>9381</v>
      </c>
      <c r="F41" s="144">
        <v>7881</v>
      </c>
      <c r="G41" s="152">
        <v>16651</v>
      </c>
      <c r="H41" s="112">
        <v>0</v>
      </c>
      <c r="I41" s="112">
        <v>6998</v>
      </c>
      <c r="J41" s="112">
        <v>0</v>
      </c>
      <c r="K41" s="124">
        <f>E41+F41+G41+H41+J41</f>
        <v>33913</v>
      </c>
      <c r="L41" s="18"/>
    </row>
    <row r="42" spans="1:13" s="19" customFormat="1" ht="15.6">
      <c r="A42" s="240"/>
      <c r="B42" s="238"/>
      <c r="C42" s="96" t="s">
        <v>27</v>
      </c>
      <c r="D42" s="75">
        <v>0</v>
      </c>
      <c r="E42" s="85">
        <v>1180</v>
      </c>
      <c r="F42" s="144">
        <v>80</v>
      </c>
      <c r="G42" s="152">
        <v>68.2</v>
      </c>
      <c r="H42" s="112">
        <v>0</v>
      </c>
      <c r="I42" s="112">
        <v>0</v>
      </c>
      <c r="J42" s="112">
        <v>0</v>
      </c>
      <c r="K42" s="124">
        <f>E42+F42+G42+H42+J42</f>
        <v>1328.2</v>
      </c>
      <c r="L42" s="18"/>
    </row>
    <row r="43" spans="1:13" ht="31.8" thickBot="1">
      <c r="A43" s="241"/>
      <c r="B43" s="239"/>
      <c r="C43" s="97" t="s">
        <v>28</v>
      </c>
      <c r="D43" s="79">
        <v>0</v>
      </c>
      <c r="E43" s="90">
        <v>0</v>
      </c>
      <c r="F43" s="147">
        <v>0</v>
      </c>
      <c r="G43" s="157">
        <v>0</v>
      </c>
      <c r="H43" s="130">
        <v>0</v>
      </c>
      <c r="I43" s="130">
        <v>0</v>
      </c>
      <c r="J43" s="130">
        <v>0</v>
      </c>
      <c r="K43" s="126">
        <f>E43+E43+F43+G43+H43+J43</f>
        <v>0</v>
      </c>
    </row>
    <row r="44" spans="1:13" ht="48" customHeight="1" thickBot="1">
      <c r="A44" s="27" t="s">
        <v>29</v>
      </c>
      <c r="B44" s="255" t="s">
        <v>2</v>
      </c>
      <c r="C44" s="255"/>
      <c r="D44" s="77">
        <f>D45+D50</f>
        <v>612.26499999999999</v>
      </c>
      <c r="E44" s="87">
        <f>E45+E50</f>
        <v>1076.798</v>
      </c>
      <c r="F44" s="89">
        <f>F45+F50</f>
        <v>2517.79783</v>
      </c>
      <c r="G44" s="89">
        <f>G45+G50</f>
        <v>3321.00893</v>
      </c>
      <c r="H44" s="107">
        <f>H45+H50</f>
        <v>598</v>
      </c>
      <c r="I44" s="107">
        <f t="shared" ref="I44:J44" si="18">I45+I50</f>
        <v>400</v>
      </c>
      <c r="J44" s="107">
        <f t="shared" si="18"/>
        <v>556.4</v>
      </c>
      <c r="K44" s="108">
        <f>E44+F44+G44+H44+J44</f>
        <v>8070.0047599999998</v>
      </c>
    </row>
    <row r="45" spans="1:13" ht="15.6">
      <c r="A45" s="256">
        <v>1</v>
      </c>
      <c r="B45" s="257" t="s">
        <v>33</v>
      </c>
      <c r="C45" s="23" t="s">
        <v>20</v>
      </c>
      <c r="D45" s="98">
        <f>D46+D47+D48+D49</f>
        <v>224.2</v>
      </c>
      <c r="E45" s="99">
        <f t="shared" ref="E45:H45" si="19">E46+E47+E48+E49</f>
        <v>168.2</v>
      </c>
      <c r="F45" s="106">
        <f t="shared" si="19"/>
        <v>134</v>
      </c>
      <c r="G45" s="197">
        <f t="shared" si="19"/>
        <v>216.64893000000001</v>
      </c>
      <c r="H45" s="129">
        <f t="shared" si="19"/>
        <v>248</v>
      </c>
      <c r="I45" s="129">
        <f t="shared" ref="I45:J45" si="20">I46+I47+I48+I49</f>
        <v>200</v>
      </c>
      <c r="J45" s="129">
        <f t="shared" si="20"/>
        <v>200</v>
      </c>
      <c r="K45" s="103">
        <f>E45+F45+G45+H45+J45</f>
        <v>966.84893</v>
      </c>
    </row>
    <row r="46" spans="1:13" ht="31.2">
      <c r="A46" s="240"/>
      <c r="B46" s="251"/>
      <c r="C46" s="96" t="s">
        <v>25</v>
      </c>
      <c r="D46" s="80">
        <v>0</v>
      </c>
      <c r="E46" s="91">
        <v>0</v>
      </c>
      <c r="F46" s="92">
        <v>0</v>
      </c>
      <c r="G46" s="65">
        <v>0</v>
      </c>
      <c r="H46" s="114">
        <v>0</v>
      </c>
      <c r="I46" s="114">
        <v>0</v>
      </c>
      <c r="J46" s="114">
        <v>0</v>
      </c>
      <c r="K46" s="104">
        <f>E46+F46+G46+H46+J46</f>
        <v>0</v>
      </c>
      <c r="M46" s="128"/>
    </row>
    <row r="47" spans="1:13" ht="15.6">
      <c r="A47" s="240"/>
      <c r="B47" s="251"/>
      <c r="C47" s="96" t="s">
        <v>26</v>
      </c>
      <c r="D47" s="80">
        <v>0</v>
      </c>
      <c r="E47" s="91">
        <v>0</v>
      </c>
      <c r="F47" s="92">
        <v>0</v>
      </c>
      <c r="G47" s="65">
        <v>0</v>
      </c>
      <c r="H47" s="114">
        <v>0</v>
      </c>
      <c r="I47" s="114">
        <v>0</v>
      </c>
      <c r="J47" s="114">
        <v>0</v>
      </c>
      <c r="K47" s="104">
        <f>D47+E47+E47+G47+H47+J47</f>
        <v>0</v>
      </c>
    </row>
    <row r="48" spans="1:13" ht="15.6">
      <c r="A48" s="240"/>
      <c r="B48" s="251"/>
      <c r="C48" s="96" t="s">
        <v>27</v>
      </c>
      <c r="D48" s="80">
        <v>224.2</v>
      </c>
      <c r="E48" s="91">
        <v>168.2</v>
      </c>
      <c r="F48" s="92">
        <v>134</v>
      </c>
      <c r="G48" s="158">
        <v>216.64893000000001</v>
      </c>
      <c r="H48" s="114">
        <v>248</v>
      </c>
      <c r="I48" s="114">
        <v>200</v>
      </c>
      <c r="J48" s="114">
        <v>200</v>
      </c>
      <c r="K48" s="104">
        <f t="shared" ref="K48:K90" si="21">E48+F48+G48+H48+J48</f>
        <v>966.84893</v>
      </c>
    </row>
    <row r="49" spans="1:12" ht="31.2">
      <c r="A49" s="240"/>
      <c r="B49" s="251"/>
      <c r="C49" s="96" t="s">
        <v>28</v>
      </c>
      <c r="D49" s="80">
        <v>0</v>
      </c>
      <c r="E49" s="91">
        <v>0</v>
      </c>
      <c r="F49" s="92">
        <v>0</v>
      </c>
      <c r="G49" s="65">
        <v>0</v>
      </c>
      <c r="H49" s="114">
        <v>0</v>
      </c>
      <c r="I49" s="114">
        <v>0</v>
      </c>
      <c r="J49" s="114">
        <v>0</v>
      </c>
      <c r="K49" s="104">
        <f t="shared" si="21"/>
        <v>0</v>
      </c>
    </row>
    <row r="50" spans="1:12" s="1" customFormat="1" ht="15.6">
      <c r="A50" s="240">
        <v>2</v>
      </c>
      <c r="B50" s="251" t="s">
        <v>34</v>
      </c>
      <c r="C50" s="29" t="s">
        <v>20</v>
      </c>
      <c r="D50" s="80">
        <f>D51+D52+D53+D54</f>
        <v>388.065</v>
      </c>
      <c r="E50" s="91">
        <f t="shared" ref="E50:H50" si="22">E51+E52+E53+E54</f>
        <v>908.59800000000007</v>
      </c>
      <c r="F50" s="92">
        <f t="shared" si="22"/>
        <v>2383.79783</v>
      </c>
      <c r="G50" s="203">
        <f t="shared" si="22"/>
        <v>3104.36</v>
      </c>
      <c r="H50" s="114">
        <f t="shared" si="22"/>
        <v>350</v>
      </c>
      <c r="I50" s="114">
        <f t="shared" ref="I50:J50" si="23">I51+I52+I53+I54</f>
        <v>200</v>
      </c>
      <c r="J50" s="114">
        <f t="shared" si="23"/>
        <v>356.4</v>
      </c>
      <c r="K50" s="104">
        <f t="shared" si="21"/>
        <v>7103.1558299999997</v>
      </c>
      <c r="L50" s="3"/>
    </row>
    <row r="51" spans="1:12" ht="31.2">
      <c r="A51" s="240"/>
      <c r="B51" s="251"/>
      <c r="C51" s="96" t="s">
        <v>25</v>
      </c>
      <c r="D51" s="80">
        <v>0</v>
      </c>
      <c r="E51" s="91">
        <v>0</v>
      </c>
      <c r="F51" s="92">
        <v>0</v>
      </c>
      <c r="G51" s="65">
        <v>0</v>
      </c>
      <c r="H51" s="114">
        <v>0</v>
      </c>
      <c r="I51" s="114">
        <v>0</v>
      </c>
      <c r="J51" s="114">
        <v>0</v>
      </c>
      <c r="K51" s="104">
        <f t="shared" si="21"/>
        <v>0</v>
      </c>
    </row>
    <row r="52" spans="1:12" ht="15.6">
      <c r="A52" s="240"/>
      <c r="B52" s="251"/>
      <c r="C52" s="96" t="s">
        <v>26</v>
      </c>
      <c r="D52" s="80">
        <v>0</v>
      </c>
      <c r="E52" s="92">
        <f>E57+E62+E67+E72+E77</f>
        <v>766.74800000000005</v>
      </c>
      <c r="F52" s="92">
        <f t="shared" ref="F52:G52" si="24">F57+F62+F67+F72+F77</f>
        <v>2114.4699999999998</v>
      </c>
      <c r="G52" s="92">
        <f t="shared" si="24"/>
        <v>2593.86</v>
      </c>
      <c r="H52" s="114">
        <v>0</v>
      </c>
      <c r="I52" s="114">
        <v>0</v>
      </c>
      <c r="J52" s="114">
        <v>0</v>
      </c>
      <c r="K52" s="104">
        <f>E52+F52+G52+H52+J52</f>
        <v>5475.0779999999995</v>
      </c>
    </row>
    <row r="53" spans="1:12" ht="15.6">
      <c r="A53" s="240"/>
      <c r="B53" s="251"/>
      <c r="C53" s="96" t="s">
        <v>27</v>
      </c>
      <c r="D53" s="80">
        <v>388.065</v>
      </c>
      <c r="E53" s="92">
        <f>E58+E63+E68+E73+E78</f>
        <v>141.85</v>
      </c>
      <c r="F53" s="92">
        <f t="shared" ref="F53:G53" si="25">F58+F63+F68+F73+F78</f>
        <v>269.32783000000001</v>
      </c>
      <c r="G53" s="92">
        <f t="shared" si="25"/>
        <v>510.5</v>
      </c>
      <c r="H53" s="114">
        <v>350</v>
      </c>
      <c r="I53" s="114">
        <v>200</v>
      </c>
      <c r="J53" s="114">
        <v>356.4</v>
      </c>
      <c r="K53" s="104">
        <f>E53+F53+G53+H53+J53</f>
        <v>1628.0778300000002</v>
      </c>
      <c r="L53" s="200"/>
    </row>
    <row r="54" spans="1:12" ht="31.8" thickBot="1">
      <c r="A54" s="241"/>
      <c r="B54" s="252"/>
      <c r="C54" s="97" t="s">
        <v>28</v>
      </c>
      <c r="D54" s="79">
        <v>0</v>
      </c>
      <c r="E54" s="90">
        <v>0</v>
      </c>
      <c r="F54" s="147">
        <v>0</v>
      </c>
      <c r="G54" s="204">
        <v>0</v>
      </c>
      <c r="H54" s="130">
        <v>0</v>
      </c>
      <c r="I54" s="130">
        <v>0</v>
      </c>
      <c r="J54" s="130">
        <v>0</v>
      </c>
      <c r="K54" s="105">
        <f t="shared" si="21"/>
        <v>0</v>
      </c>
    </row>
    <row r="55" spans="1:12" ht="15.6">
      <c r="A55" s="260" t="s">
        <v>59</v>
      </c>
      <c r="B55" s="251" t="s">
        <v>57</v>
      </c>
      <c r="C55" s="29" t="s">
        <v>20</v>
      </c>
      <c r="D55" s="80">
        <f>D56+D57+D58+D59</f>
        <v>388.065</v>
      </c>
      <c r="E55" s="91">
        <v>0</v>
      </c>
      <c r="F55" s="92">
        <v>0</v>
      </c>
      <c r="G55" s="203">
        <f t="shared" ref="G55:J55" si="26">G56+G57+G58+G59</f>
        <v>1772.9559999999999</v>
      </c>
      <c r="H55" s="114">
        <f t="shared" si="26"/>
        <v>0</v>
      </c>
      <c r="I55" s="114">
        <f t="shared" si="26"/>
        <v>200</v>
      </c>
      <c r="J55" s="114">
        <f t="shared" si="26"/>
        <v>0</v>
      </c>
      <c r="K55" s="104">
        <f t="shared" ref="K55:K64" si="27">E55+F55+G55+H55+J55</f>
        <v>1772.9559999999999</v>
      </c>
    </row>
    <row r="56" spans="1:12" ht="31.2">
      <c r="A56" s="260"/>
      <c r="B56" s="251"/>
      <c r="C56" s="163" t="s">
        <v>25</v>
      </c>
      <c r="D56" s="80">
        <v>0</v>
      </c>
      <c r="E56" s="91">
        <v>0</v>
      </c>
      <c r="F56" s="92">
        <v>0</v>
      </c>
      <c r="G56" s="203">
        <v>0</v>
      </c>
      <c r="H56" s="114">
        <v>0</v>
      </c>
      <c r="I56" s="114">
        <v>0</v>
      </c>
      <c r="J56" s="114">
        <v>0</v>
      </c>
      <c r="K56" s="104">
        <f t="shared" si="27"/>
        <v>0</v>
      </c>
    </row>
    <row r="57" spans="1:12" ht="15.6">
      <c r="A57" s="260"/>
      <c r="B57" s="251"/>
      <c r="C57" s="163" t="s">
        <v>26</v>
      </c>
      <c r="D57" s="80">
        <v>0</v>
      </c>
      <c r="E57" s="91">
        <v>0</v>
      </c>
      <c r="F57" s="92">
        <v>0</v>
      </c>
      <c r="G57" s="203">
        <v>1682.9079999999999</v>
      </c>
      <c r="H57" s="114">
        <v>0</v>
      </c>
      <c r="I57" s="114">
        <v>0</v>
      </c>
      <c r="J57" s="114">
        <v>0</v>
      </c>
      <c r="K57" s="104">
        <f t="shared" si="27"/>
        <v>1682.9079999999999</v>
      </c>
    </row>
    <row r="58" spans="1:12" ht="15.6">
      <c r="A58" s="260"/>
      <c r="B58" s="251"/>
      <c r="C58" s="163" t="s">
        <v>27</v>
      </c>
      <c r="D58" s="80">
        <v>388.065</v>
      </c>
      <c r="E58" s="91">
        <v>0</v>
      </c>
      <c r="F58" s="92">
        <v>0</v>
      </c>
      <c r="G58" s="203">
        <v>90.048000000000002</v>
      </c>
      <c r="H58" s="114">
        <v>0</v>
      </c>
      <c r="I58" s="114">
        <v>200</v>
      </c>
      <c r="J58" s="114">
        <v>0</v>
      </c>
      <c r="K58" s="104">
        <f t="shared" si="27"/>
        <v>90.048000000000002</v>
      </c>
    </row>
    <row r="59" spans="1:12" ht="31.8" thickBot="1">
      <c r="A59" s="261"/>
      <c r="B59" s="252"/>
      <c r="C59" s="164" t="s">
        <v>28</v>
      </c>
      <c r="D59" s="79">
        <v>0</v>
      </c>
      <c r="E59" s="90">
        <v>0</v>
      </c>
      <c r="F59" s="147">
        <v>0</v>
      </c>
      <c r="G59" s="204">
        <v>0</v>
      </c>
      <c r="H59" s="130">
        <v>0</v>
      </c>
      <c r="I59" s="130">
        <v>0</v>
      </c>
      <c r="J59" s="130">
        <v>0</v>
      </c>
      <c r="K59" s="105">
        <f t="shared" si="27"/>
        <v>0</v>
      </c>
    </row>
    <row r="60" spans="1:12" ht="15.6">
      <c r="A60" s="263" t="s">
        <v>60</v>
      </c>
      <c r="B60" s="251" t="s">
        <v>56</v>
      </c>
      <c r="C60" s="29" t="s">
        <v>20</v>
      </c>
      <c r="D60" s="80">
        <f>D61+D62+D63+D64</f>
        <v>388.065</v>
      </c>
      <c r="E60" s="91">
        <f t="shared" ref="E60:J60" si="28">E61+E62+E63+E64</f>
        <v>0</v>
      </c>
      <c r="F60" s="92">
        <f t="shared" si="28"/>
        <v>0</v>
      </c>
      <c r="G60" s="203">
        <f t="shared" si="28"/>
        <v>600</v>
      </c>
      <c r="H60" s="114">
        <f t="shared" si="28"/>
        <v>0</v>
      </c>
      <c r="I60" s="114">
        <f t="shared" si="28"/>
        <v>200</v>
      </c>
      <c r="J60" s="114">
        <f t="shared" si="28"/>
        <v>0</v>
      </c>
      <c r="K60" s="104">
        <f t="shared" si="27"/>
        <v>600</v>
      </c>
    </row>
    <row r="61" spans="1:12" ht="31.2">
      <c r="A61" s="240"/>
      <c r="B61" s="251"/>
      <c r="C61" s="168" t="s">
        <v>25</v>
      </c>
      <c r="D61" s="80">
        <v>0</v>
      </c>
      <c r="E61" s="91">
        <v>0</v>
      </c>
      <c r="F61" s="92">
        <v>0</v>
      </c>
      <c r="G61" s="203">
        <v>0</v>
      </c>
      <c r="H61" s="114">
        <v>0</v>
      </c>
      <c r="I61" s="114">
        <v>0</v>
      </c>
      <c r="J61" s="114">
        <v>0</v>
      </c>
      <c r="K61" s="104">
        <f t="shared" si="27"/>
        <v>0</v>
      </c>
    </row>
    <row r="62" spans="1:12" ht="15.6">
      <c r="A62" s="240"/>
      <c r="B62" s="251"/>
      <c r="C62" s="168" t="s">
        <v>26</v>
      </c>
      <c r="D62" s="80">
        <v>0</v>
      </c>
      <c r="E62" s="91">
        <v>0</v>
      </c>
      <c r="F62" s="92">
        <v>0</v>
      </c>
      <c r="G62" s="203">
        <v>570</v>
      </c>
      <c r="H62" s="114">
        <v>0</v>
      </c>
      <c r="I62" s="114">
        <v>0</v>
      </c>
      <c r="J62" s="114">
        <v>0</v>
      </c>
      <c r="K62" s="104">
        <f t="shared" si="27"/>
        <v>570</v>
      </c>
    </row>
    <row r="63" spans="1:12" ht="15.6">
      <c r="A63" s="240"/>
      <c r="B63" s="251"/>
      <c r="C63" s="168" t="s">
        <v>27</v>
      </c>
      <c r="D63" s="80">
        <v>388.065</v>
      </c>
      <c r="E63" s="91">
        <v>0</v>
      </c>
      <c r="F63" s="92">
        <v>0</v>
      </c>
      <c r="G63" s="203">
        <v>30</v>
      </c>
      <c r="H63" s="114">
        <v>0</v>
      </c>
      <c r="I63" s="114">
        <v>200</v>
      </c>
      <c r="J63" s="114">
        <v>0</v>
      </c>
      <c r="K63" s="104">
        <f t="shared" si="27"/>
        <v>30</v>
      </c>
    </row>
    <row r="64" spans="1:12" ht="31.8" thickBot="1">
      <c r="A64" s="241"/>
      <c r="B64" s="252"/>
      <c r="C64" s="169" t="s">
        <v>28</v>
      </c>
      <c r="D64" s="79">
        <v>0</v>
      </c>
      <c r="E64" s="90">
        <v>0</v>
      </c>
      <c r="F64" s="147">
        <v>0</v>
      </c>
      <c r="G64" s="204">
        <v>0</v>
      </c>
      <c r="H64" s="130">
        <v>0</v>
      </c>
      <c r="I64" s="130">
        <v>0</v>
      </c>
      <c r="J64" s="130">
        <v>0</v>
      </c>
      <c r="K64" s="105">
        <f t="shared" si="27"/>
        <v>0</v>
      </c>
    </row>
    <row r="65" spans="1:12" ht="15.6">
      <c r="A65" s="242" t="s">
        <v>61</v>
      </c>
      <c r="B65" s="245" t="s">
        <v>65</v>
      </c>
      <c r="C65" s="29" t="s">
        <v>20</v>
      </c>
      <c r="D65" s="80">
        <f>D66+D67+D68+D69</f>
        <v>388.065</v>
      </c>
      <c r="E65" s="91">
        <f t="shared" ref="E65:J65" si="29">E66+E67+E68+E69</f>
        <v>0</v>
      </c>
      <c r="F65" s="92">
        <f t="shared" si="29"/>
        <v>0</v>
      </c>
      <c r="G65" s="203">
        <f t="shared" si="29"/>
        <v>67.364000000000004</v>
      </c>
      <c r="H65" s="114">
        <f t="shared" si="29"/>
        <v>0</v>
      </c>
      <c r="I65" s="114">
        <f t="shared" si="29"/>
        <v>200</v>
      </c>
      <c r="J65" s="114">
        <f t="shared" si="29"/>
        <v>0</v>
      </c>
      <c r="K65" s="104">
        <f t="shared" ref="K65:K69" si="30">E65+F65+G65+H65+J65</f>
        <v>67.364000000000004</v>
      </c>
    </row>
    <row r="66" spans="1:12" ht="31.2">
      <c r="A66" s="243"/>
      <c r="B66" s="246"/>
      <c r="C66" s="168" t="s">
        <v>25</v>
      </c>
      <c r="D66" s="80">
        <v>0</v>
      </c>
      <c r="E66" s="91">
        <v>0</v>
      </c>
      <c r="F66" s="92">
        <v>0</v>
      </c>
      <c r="G66" s="203">
        <v>0</v>
      </c>
      <c r="H66" s="114">
        <v>0</v>
      </c>
      <c r="I66" s="114">
        <v>0</v>
      </c>
      <c r="J66" s="114">
        <v>0</v>
      </c>
      <c r="K66" s="104">
        <f t="shared" si="30"/>
        <v>0</v>
      </c>
    </row>
    <row r="67" spans="1:12" ht="15.6">
      <c r="A67" s="243"/>
      <c r="B67" s="246"/>
      <c r="C67" s="168" t="s">
        <v>26</v>
      </c>
      <c r="D67" s="80">
        <v>0</v>
      </c>
      <c r="E67" s="91">
        <v>0</v>
      </c>
      <c r="F67" s="92">
        <v>0</v>
      </c>
      <c r="G67" s="203">
        <v>63.991999999999997</v>
      </c>
      <c r="H67" s="114">
        <v>0</v>
      </c>
      <c r="I67" s="114">
        <v>0</v>
      </c>
      <c r="J67" s="114">
        <v>0</v>
      </c>
      <c r="K67" s="104">
        <f t="shared" si="30"/>
        <v>63.991999999999997</v>
      </c>
    </row>
    <row r="68" spans="1:12" ht="15.6">
      <c r="A68" s="243"/>
      <c r="B68" s="246"/>
      <c r="C68" s="168" t="s">
        <v>27</v>
      </c>
      <c r="D68" s="80">
        <v>388.065</v>
      </c>
      <c r="E68" s="91">
        <v>0</v>
      </c>
      <c r="F68" s="92">
        <v>0</v>
      </c>
      <c r="G68" s="203">
        <v>3.3719999999999999</v>
      </c>
      <c r="H68" s="114">
        <v>0</v>
      </c>
      <c r="I68" s="114">
        <v>200</v>
      </c>
      <c r="J68" s="114">
        <v>0</v>
      </c>
      <c r="K68" s="104">
        <f t="shared" si="30"/>
        <v>3.3719999999999999</v>
      </c>
    </row>
    <row r="69" spans="1:12" ht="31.8" thickBot="1">
      <c r="A69" s="244"/>
      <c r="B69" s="247"/>
      <c r="C69" s="169" t="s">
        <v>28</v>
      </c>
      <c r="D69" s="79">
        <v>0</v>
      </c>
      <c r="E69" s="90">
        <v>0</v>
      </c>
      <c r="F69" s="147">
        <v>0</v>
      </c>
      <c r="G69" s="204">
        <v>0</v>
      </c>
      <c r="H69" s="130">
        <v>0</v>
      </c>
      <c r="I69" s="130">
        <v>0</v>
      </c>
      <c r="J69" s="130">
        <v>0</v>
      </c>
      <c r="K69" s="105">
        <f t="shared" si="30"/>
        <v>0</v>
      </c>
    </row>
    <row r="70" spans="1:12" ht="15.6">
      <c r="A70" s="262" t="s">
        <v>62</v>
      </c>
      <c r="B70" s="248" t="s">
        <v>58</v>
      </c>
      <c r="C70" s="29" t="s">
        <v>20</v>
      </c>
      <c r="D70" s="80">
        <f>D71+D72+D73+D74</f>
        <v>388.065</v>
      </c>
      <c r="E70" s="91">
        <f t="shared" ref="E70:J70" si="31">E71+E72+E73+E74</f>
        <v>0</v>
      </c>
      <c r="F70" s="92">
        <f t="shared" si="31"/>
        <v>0</v>
      </c>
      <c r="G70" s="203">
        <f t="shared" si="31"/>
        <v>291.53999999999996</v>
      </c>
      <c r="H70" s="114">
        <f t="shared" si="31"/>
        <v>0</v>
      </c>
      <c r="I70" s="114">
        <f t="shared" si="31"/>
        <v>200</v>
      </c>
      <c r="J70" s="114">
        <f t="shared" si="31"/>
        <v>0</v>
      </c>
      <c r="K70" s="104">
        <f t="shared" ref="K70:K74" si="32">E70+F70+G70+H70+J70</f>
        <v>291.53999999999996</v>
      </c>
    </row>
    <row r="71" spans="1:12" ht="31.2">
      <c r="A71" s="243"/>
      <c r="B71" s="249"/>
      <c r="C71" s="198" t="s">
        <v>25</v>
      </c>
      <c r="D71" s="80">
        <v>0</v>
      </c>
      <c r="E71" s="91">
        <v>0</v>
      </c>
      <c r="F71" s="92">
        <v>0</v>
      </c>
      <c r="G71" s="203">
        <v>0</v>
      </c>
      <c r="H71" s="114">
        <v>0</v>
      </c>
      <c r="I71" s="114">
        <v>0</v>
      </c>
      <c r="J71" s="114">
        <v>0</v>
      </c>
      <c r="K71" s="104">
        <f t="shared" si="32"/>
        <v>0</v>
      </c>
    </row>
    <row r="72" spans="1:12" ht="15.6">
      <c r="A72" s="243"/>
      <c r="B72" s="249"/>
      <c r="C72" s="198" t="s">
        <v>26</v>
      </c>
      <c r="D72" s="80">
        <v>0</v>
      </c>
      <c r="E72" s="91">
        <v>0</v>
      </c>
      <c r="F72" s="92">
        <v>0</v>
      </c>
      <c r="G72" s="203">
        <v>276.95999999999998</v>
      </c>
      <c r="H72" s="114">
        <v>0</v>
      </c>
      <c r="I72" s="114">
        <v>0</v>
      </c>
      <c r="J72" s="114">
        <v>0</v>
      </c>
      <c r="K72" s="104">
        <f t="shared" si="32"/>
        <v>276.95999999999998</v>
      </c>
    </row>
    <row r="73" spans="1:12" ht="15.6">
      <c r="A73" s="243"/>
      <c r="B73" s="249"/>
      <c r="C73" s="198" t="s">
        <v>27</v>
      </c>
      <c r="D73" s="80">
        <v>388.065</v>
      </c>
      <c r="E73" s="91">
        <v>0</v>
      </c>
      <c r="F73" s="92">
        <v>0</v>
      </c>
      <c r="G73" s="203">
        <v>14.58</v>
      </c>
      <c r="H73" s="114">
        <v>0</v>
      </c>
      <c r="I73" s="114">
        <v>200</v>
      </c>
      <c r="J73" s="114">
        <v>0</v>
      </c>
      <c r="K73" s="104">
        <f t="shared" si="32"/>
        <v>14.58</v>
      </c>
    </row>
    <row r="74" spans="1:12" ht="31.8" thickBot="1">
      <c r="A74" s="244"/>
      <c r="B74" s="250"/>
      <c r="C74" s="199" t="s">
        <v>28</v>
      </c>
      <c r="D74" s="79">
        <v>0</v>
      </c>
      <c r="E74" s="90">
        <v>0</v>
      </c>
      <c r="F74" s="147">
        <v>0</v>
      </c>
      <c r="G74" s="204">
        <v>0</v>
      </c>
      <c r="H74" s="130">
        <v>0</v>
      </c>
      <c r="I74" s="130">
        <v>0</v>
      </c>
      <c r="J74" s="130">
        <v>0</v>
      </c>
      <c r="K74" s="105">
        <f t="shared" si="32"/>
        <v>0</v>
      </c>
    </row>
    <row r="75" spans="1:12" ht="15.6">
      <c r="A75" s="262" t="s">
        <v>63</v>
      </c>
      <c r="B75" s="248" t="s">
        <v>64</v>
      </c>
      <c r="C75" s="29" t="s">
        <v>20</v>
      </c>
      <c r="D75" s="80">
        <f>D76+D77+D78+D79</f>
        <v>388.065</v>
      </c>
      <c r="E75" s="91">
        <f t="shared" ref="E75:F75" si="33">E76+E77+E78+E79</f>
        <v>908.59800000000007</v>
      </c>
      <c r="F75" s="92">
        <f t="shared" si="33"/>
        <v>2383.79783</v>
      </c>
      <c r="G75" s="203">
        <f t="shared" ref="G75:J75" si="34">G76+G77+G78+G79</f>
        <v>372.5</v>
      </c>
      <c r="H75" s="114">
        <f t="shared" si="34"/>
        <v>350</v>
      </c>
      <c r="I75" s="114">
        <f t="shared" si="34"/>
        <v>200</v>
      </c>
      <c r="J75" s="114">
        <f t="shared" si="34"/>
        <v>356.4</v>
      </c>
      <c r="K75" s="104">
        <f t="shared" ref="K75:K79" si="35">E75+F75+G75+H75+J75</f>
        <v>4371.29583</v>
      </c>
    </row>
    <row r="76" spans="1:12" ht="31.2">
      <c r="A76" s="243"/>
      <c r="B76" s="249"/>
      <c r="C76" s="168" t="s">
        <v>25</v>
      </c>
      <c r="D76" s="80">
        <v>0</v>
      </c>
      <c r="E76" s="91">
        <v>0</v>
      </c>
      <c r="F76" s="92">
        <v>0</v>
      </c>
      <c r="G76" s="203">
        <v>0</v>
      </c>
      <c r="H76" s="114">
        <v>0</v>
      </c>
      <c r="I76" s="114">
        <v>0</v>
      </c>
      <c r="J76" s="114">
        <v>0</v>
      </c>
      <c r="K76" s="104">
        <f t="shared" si="35"/>
        <v>0</v>
      </c>
    </row>
    <row r="77" spans="1:12" ht="15.6">
      <c r="A77" s="243"/>
      <c r="B77" s="249"/>
      <c r="C77" s="168" t="s">
        <v>26</v>
      </c>
      <c r="D77" s="80">
        <v>0</v>
      </c>
      <c r="E77" s="91">
        <v>766.74800000000005</v>
      </c>
      <c r="F77" s="92">
        <v>2114.4699999999998</v>
      </c>
      <c r="G77" s="203"/>
      <c r="H77" s="114">
        <v>0</v>
      </c>
      <c r="I77" s="114">
        <v>0</v>
      </c>
      <c r="J77" s="114">
        <v>0</v>
      </c>
      <c r="K77" s="104">
        <f t="shared" si="35"/>
        <v>2881.2179999999998</v>
      </c>
    </row>
    <row r="78" spans="1:12" ht="15.6">
      <c r="A78" s="243"/>
      <c r="B78" s="249"/>
      <c r="C78" s="168" t="s">
        <v>27</v>
      </c>
      <c r="D78" s="80">
        <v>388.065</v>
      </c>
      <c r="E78" s="91">
        <v>141.85</v>
      </c>
      <c r="F78" s="92">
        <v>269.32783000000001</v>
      </c>
      <c r="G78" s="203">
        <v>372.5</v>
      </c>
      <c r="H78" s="114">
        <v>350</v>
      </c>
      <c r="I78" s="114">
        <v>200</v>
      </c>
      <c r="J78" s="114">
        <v>356.4</v>
      </c>
      <c r="K78" s="104">
        <f t="shared" si="35"/>
        <v>1490.0778300000002</v>
      </c>
    </row>
    <row r="79" spans="1:12" ht="31.8" thickBot="1">
      <c r="A79" s="244"/>
      <c r="B79" s="250"/>
      <c r="C79" s="169" t="s">
        <v>28</v>
      </c>
      <c r="D79" s="79">
        <v>0</v>
      </c>
      <c r="E79" s="90">
        <v>0</v>
      </c>
      <c r="F79" s="147">
        <v>0</v>
      </c>
      <c r="G79" s="204">
        <v>0</v>
      </c>
      <c r="H79" s="130">
        <v>0</v>
      </c>
      <c r="I79" s="130">
        <v>0</v>
      </c>
      <c r="J79" s="130">
        <v>0</v>
      </c>
      <c r="K79" s="105">
        <f t="shared" si="35"/>
        <v>0</v>
      </c>
    </row>
    <row r="80" spans="1:12" ht="44.25" customHeight="1" thickBot="1">
      <c r="A80" s="27" t="s">
        <v>29</v>
      </c>
      <c r="B80" s="258" t="s">
        <v>38</v>
      </c>
      <c r="C80" s="259"/>
      <c r="D80" s="77">
        <f>D81+D86</f>
        <v>1327.2</v>
      </c>
      <c r="E80" s="89">
        <f t="shared" ref="E80:H80" si="36">E81+E86</f>
        <v>1291.19694</v>
      </c>
      <c r="F80" s="89">
        <f t="shared" si="36"/>
        <v>1715.54</v>
      </c>
      <c r="G80" s="205">
        <f t="shared" si="36"/>
        <v>1002.9000000000001</v>
      </c>
      <c r="H80" s="107">
        <f t="shared" si="36"/>
        <v>836.2</v>
      </c>
      <c r="I80" s="107">
        <f t="shared" ref="I80:J80" si="37">I81+I86</f>
        <v>1057.0999999999999</v>
      </c>
      <c r="J80" s="107">
        <f t="shared" si="37"/>
        <v>922.6</v>
      </c>
      <c r="K80" s="108">
        <f t="shared" si="21"/>
        <v>5768.4369400000005</v>
      </c>
      <c r="L80" s="193"/>
    </row>
    <row r="81" spans="1:12" s="1" customFormat="1" ht="15.6">
      <c r="A81" s="256">
        <v>1</v>
      </c>
      <c r="B81" s="257" t="s">
        <v>35</v>
      </c>
      <c r="C81" s="23" t="s">
        <v>20</v>
      </c>
      <c r="D81" s="98">
        <f>D82+D83+D84+D85</f>
        <v>713.1</v>
      </c>
      <c r="E81" s="106">
        <f t="shared" ref="E81:H81" si="38">E82+E83+E84+E85</f>
        <v>706.19694000000004</v>
      </c>
      <c r="F81" s="106">
        <f t="shared" si="38"/>
        <v>483.6</v>
      </c>
      <c r="G81" s="206">
        <f t="shared" si="38"/>
        <v>440.3</v>
      </c>
      <c r="H81" s="129">
        <f t="shared" si="38"/>
        <v>456.2</v>
      </c>
      <c r="I81" s="129">
        <f t="shared" ref="I81:J81" si="39">I82+I83+I84+I85</f>
        <v>857.1</v>
      </c>
      <c r="J81" s="129">
        <f t="shared" si="39"/>
        <v>472.6</v>
      </c>
      <c r="K81" s="103">
        <f t="shared" si="21"/>
        <v>2558.8969400000001</v>
      </c>
      <c r="L81" s="3"/>
    </row>
    <row r="82" spans="1:12" ht="31.2">
      <c r="A82" s="240"/>
      <c r="B82" s="251"/>
      <c r="C82" s="168" t="s">
        <v>25</v>
      </c>
      <c r="D82" s="80">
        <v>0</v>
      </c>
      <c r="E82" s="91">
        <v>0</v>
      </c>
      <c r="F82" s="92">
        <v>0</v>
      </c>
      <c r="G82" s="203">
        <v>0</v>
      </c>
      <c r="H82" s="114">
        <v>0</v>
      </c>
      <c r="I82" s="114">
        <v>0</v>
      </c>
      <c r="J82" s="114">
        <v>0</v>
      </c>
      <c r="K82" s="104">
        <f t="shared" si="21"/>
        <v>0</v>
      </c>
    </row>
    <row r="83" spans="1:12" ht="15.6">
      <c r="A83" s="240"/>
      <c r="B83" s="251"/>
      <c r="C83" s="168" t="s">
        <v>26</v>
      </c>
      <c r="D83" s="80">
        <v>0</v>
      </c>
      <c r="E83" s="91">
        <v>0</v>
      </c>
      <c r="F83" s="92">
        <v>0</v>
      </c>
      <c r="G83" s="203">
        <v>0</v>
      </c>
      <c r="H83" s="114">
        <v>0</v>
      </c>
      <c r="I83" s="114">
        <v>0</v>
      </c>
      <c r="J83" s="114">
        <v>0</v>
      </c>
      <c r="K83" s="104">
        <f t="shared" si="21"/>
        <v>0</v>
      </c>
    </row>
    <row r="84" spans="1:12" ht="15.6">
      <c r="A84" s="240"/>
      <c r="B84" s="251"/>
      <c r="C84" s="168" t="s">
        <v>27</v>
      </c>
      <c r="D84" s="80">
        <v>713.1</v>
      </c>
      <c r="E84" s="92">
        <v>706.19694000000004</v>
      </c>
      <c r="F84" s="92">
        <v>483.6</v>
      </c>
      <c r="G84" s="203">
        <v>440.3</v>
      </c>
      <c r="H84" s="114">
        <v>456.2</v>
      </c>
      <c r="I84" s="114">
        <v>857.1</v>
      </c>
      <c r="J84" s="114">
        <v>472.6</v>
      </c>
      <c r="K84" s="104">
        <f t="shared" si="21"/>
        <v>2558.8969400000001</v>
      </c>
    </row>
    <row r="85" spans="1:12" ht="31.2">
      <c r="A85" s="240"/>
      <c r="B85" s="251"/>
      <c r="C85" s="168" t="s">
        <v>28</v>
      </c>
      <c r="D85" s="80">
        <v>0</v>
      </c>
      <c r="E85" s="91">
        <v>0</v>
      </c>
      <c r="F85" s="92">
        <v>0</v>
      </c>
      <c r="G85" s="203">
        <v>0</v>
      </c>
      <c r="H85" s="114">
        <v>0</v>
      </c>
      <c r="I85" s="114">
        <v>0</v>
      </c>
      <c r="J85" s="114">
        <v>0</v>
      </c>
      <c r="K85" s="104">
        <f t="shared" si="21"/>
        <v>0</v>
      </c>
    </row>
    <row r="86" spans="1:12" s="1" customFormat="1" ht="15.6">
      <c r="A86" s="253">
        <v>2</v>
      </c>
      <c r="B86" s="251" t="s">
        <v>36</v>
      </c>
      <c r="C86" s="29" t="s">
        <v>20</v>
      </c>
      <c r="D86" s="80">
        <f>D87+D88+D89+D90</f>
        <v>614.1</v>
      </c>
      <c r="E86" s="91">
        <f t="shared" ref="E86:H86" si="40">E87+E88+E89+E90</f>
        <v>585</v>
      </c>
      <c r="F86" s="92">
        <f t="shared" si="40"/>
        <v>1231.94</v>
      </c>
      <c r="G86" s="203">
        <f t="shared" si="40"/>
        <v>562.6</v>
      </c>
      <c r="H86" s="114">
        <f t="shared" si="40"/>
        <v>380</v>
      </c>
      <c r="I86" s="114">
        <f t="shared" ref="I86:J86" si="41">I87+I88+I89+I90</f>
        <v>200</v>
      </c>
      <c r="J86" s="114">
        <f t="shared" si="41"/>
        <v>450</v>
      </c>
      <c r="K86" s="104">
        <f t="shared" si="21"/>
        <v>3209.54</v>
      </c>
      <c r="L86" s="3"/>
    </row>
    <row r="87" spans="1:12" ht="31.2">
      <c r="A87" s="253"/>
      <c r="B87" s="251"/>
      <c r="C87" s="168" t="s">
        <v>25</v>
      </c>
      <c r="D87" s="80">
        <v>0</v>
      </c>
      <c r="E87" s="91">
        <v>0</v>
      </c>
      <c r="F87" s="92">
        <v>0</v>
      </c>
      <c r="G87" s="203">
        <v>0</v>
      </c>
      <c r="H87" s="114">
        <v>0</v>
      </c>
      <c r="I87" s="114">
        <v>0</v>
      </c>
      <c r="J87" s="114">
        <v>0</v>
      </c>
      <c r="K87" s="104">
        <f t="shared" si="21"/>
        <v>0</v>
      </c>
    </row>
    <row r="88" spans="1:12" ht="15.6">
      <c r="A88" s="253"/>
      <c r="B88" s="251"/>
      <c r="C88" s="168" t="s">
        <v>26</v>
      </c>
      <c r="D88" s="80">
        <v>0</v>
      </c>
      <c r="E88" s="91">
        <v>354.6</v>
      </c>
      <c r="F88" s="92">
        <v>730.9</v>
      </c>
      <c r="G88" s="203">
        <v>0</v>
      </c>
      <c r="H88" s="114">
        <v>0</v>
      </c>
      <c r="I88" s="114">
        <v>0</v>
      </c>
      <c r="J88" s="114">
        <v>0</v>
      </c>
      <c r="K88" s="104">
        <f t="shared" si="21"/>
        <v>1085.5</v>
      </c>
    </row>
    <row r="89" spans="1:12" ht="15.6">
      <c r="A89" s="253"/>
      <c r="B89" s="251"/>
      <c r="C89" s="168" t="s">
        <v>27</v>
      </c>
      <c r="D89" s="80">
        <v>614.1</v>
      </c>
      <c r="E89" s="91">
        <v>230.4</v>
      </c>
      <c r="F89" s="92">
        <v>501.04</v>
      </c>
      <c r="G89" s="203">
        <v>562.6</v>
      </c>
      <c r="H89" s="114">
        <v>380</v>
      </c>
      <c r="I89" s="114">
        <v>200</v>
      </c>
      <c r="J89" s="114">
        <v>450</v>
      </c>
      <c r="K89" s="104">
        <f t="shared" si="21"/>
        <v>2124.04</v>
      </c>
    </row>
    <row r="90" spans="1:12" ht="31.8" thickBot="1">
      <c r="A90" s="254"/>
      <c r="B90" s="252"/>
      <c r="C90" s="169" t="s">
        <v>28</v>
      </c>
      <c r="D90" s="79">
        <v>0</v>
      </c>
      <c r="E90" s="90">
        <v>0</v>
      </c>
      <c r="F90" s="147">
        <v>0</v>
      </c>
      <c r="G90" s="204">
        <v>0</v>
      </c>
      <c r="H90" s="130">
        <v>0</v>
      </c>
      <c r="I90" s="130">
        <v>0</v>
      </c>
      <c r="J90" s="130">
        <v>0</v>
      </c>
      <c r="K90" s="105">
        <f t="shared" si="21"/>
        <v>0</v>
      </c>
    </row>
  </sheetData>
  <mergeCells count="54">
    <mergeCell ref="E3:I3"/>
    <mergeCell ref="E1:F1"/>
    <mergeCell ref="K7:K8"/>
    <mergeCell ref="A9:A13"/>
    <mergeCell ref="E2:H2"/>
    <mergeCell ref="B26:B30"/>
    <mergeCell ref="A4:H4"/>
    <mergeCell ref="A5:H5"/>
    <mergeCell ref="A6:H6"/>
    <mergeCell ref="A7:A8"/>
    <mergeCell ref="A20:A24"/>
    <mergeCell ref="A15:A19"/>
    <mergeCell ref="D7:J7"/>
    <mergeCell ref="C7:C8"/>
    <mergeCell ref="B7:B8"/>
    <mergeCell ref="B9:B13"/>
    <mergeCell ref="B31:C31"/>
    <mergeCell ref="A26:A30"/>
    <mergeCell ref="K35:K37"/>
    <mergeCell ref="B14:C14"/>
    <mergeCell ref="A32:A38"/>
    <mergeCell ref="C35:C37"/>
    <mergeCell ref="F35:F37"/>
    <mergeCell ref="G35:G37"/>
    <mergeCell ref="H35:H37"/>
    <mergeCell ref="I35:I37"/>
    <mergeCell ref="J35:J37"/>
    <mergeCell ref="E35:E37"/>
    <mergeCell ref="B25:C25"/>
    <mergeCell ref="B20:B24"/>
    <mergeCell ref="B15:B19"/>
    <mergeCell ref="B32:B38"/>
    <mergeCell ref="B86:B90"/>
    <mergeCell ref="A86:A90"/>
    <mergeCell ref="B44:C44"/>
    <mergeCell ref="A81:A85"/>
    <mergeCell ref="B81:B85"/>
    <mergeCell ref="B50:B54"/>
    <mergeCell ref="B80:C80"/>
    <mergeCell ref="B45:B49"/>
    <mergeCell ref="A45:A49"/>
    <mergeCell ref="A50:A54"/>
    <mergeCell ref="A55:A59"/>
    <mergeCell ref="B55:B59"/>
    <mergeCell ref="A75:A79"/>
    <mergeCell ref="A70:A74"/>
    <mergeCell ref="A60:A64"/>
    <mergeCell ref="B60:B64"/>
    <mergeCell ref="B39:B43"/>
    <mergeCell ref="A39:A43"/>
    <mergeCell ref="A65:A69"/>
    <mergeCell ref="B65:B69"/>
    <mergeCell ref="B75:B79"/>
    <mergeCell ref="B70:B74"/>
  </mergeCells>
  <pageMargins left="0.70866141732283472" right="0.70866141732283472" top="0.59055118110236227" bottom="0.59055118110236227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Прил.№4</vt:lpstr>
      <vt:lpstr>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Юрист</cp:lastModifiedBy>
  <cp:lastPrinted>2022-07-12T08:05:21Z</cp:lastPrinted>
  <dcterms:created xsi:type="dcterms:W3CDTF">2013-11-28T08:39:16Z</dcterms:created>
  <dcterms:modified xsi:type="dcterms:W3CDTF">2022-07-12T08:09:09Z</dcterms:modified>
</cp:coreProperties>
</file>