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2" windowWidth="19092" windowHeight="11760"/>
  </bookViews>
  <sheets>
    <sheet name="Прилож.№4" sheetId="2" r:id="rId1"/>
    <sheet name="Приложение №5" sheetId="6" r:id="rId2"/>
  </sheets>
  <definedNames>
    <definedName name="_xlnm._FilterDatabase" localSheetId="1" hidden="1">'Приложение №5'!$A$1:$K$127</definedName>
  </definedNames>
  <calcPr calcId="124519"/>
</workbook>
</file>

<file path=xl/calcChain.xml><?xml version="1.0" encoding="utf-8"?>
<calcChain xmlns="http://schemas.openxmlformats.org/spreadsheetml/2006/main">
  <c r="G42" i="6"/>
  <c r="G10" i="2"/>
  <c r="J10" s="1"/>
  <c r="F31" i="6"/>
  <c r="J11" i="2"/>
  <c r="J12"/>
  <c r="J14"/>
  <c r="J15"/>
  <c r="J17"/>
  <c r="J18"/>
  <c r="J19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40"/>
  <c r="J42"/>
  <c r="J43"/>
  <c r="J125" i="6"/>
  <c r="J126"/>
  <c r="J127"/>
  <c r="J124"/>
  <c r="J119"/>
  <c r="J120"/>
  <c r="J121"/>
  <c r="J122"/>
  <c r="J113"/>
  <c r="J114"/>
  <c r="J115"/>
  <c r="J116"/>
  <c r="J101"/>
  <c r="J102"/>
  <c r="J103"/>
  <c r="J104"/>
  <c r="J95"/>
  <c r="J96"/>
  <c r="J97"/>
  <c r="J98"/>
  <c r="J78"/>
  <c r="J79"/>
  <c r="J80"/>
  <c r="J81"/>
  <c r="J75"/>
  <c r="J70"/>
  <c r="J71"/>
  <c r="J72"/>
  <c r="J73"/>
  <c r="J65"/>
  <c r="J66"/>
  <c r="J67"/>
  <c r="J68"/>
  <c r="J54"/>
  <c r="J55"/>
  <c r="J56"/>
  <c r="J57"/>
  <c r="J59"/>
  <c r="J60"/>
  <c r="J61"/>
  <c r="J62"/>
  <c r="J48"/>
  <c r="J49"/>
  <c r="J50"/>
  <c r="J51"/>
  <c r="J43"/>
  <c r="J44"/>
  <c r="J45"/>
  <c r="J46"/>
  <c r="J38"/>
  <c r="J39"/>
  <c r="J40"/>
  <c r="J41"/>
  <c r="J27"/>
  <c r="J28"/>
  <c r="J29"/>
  <c r="J30"/>
  <c r="J32"/>
  <c r="J33"/>
  <c r="J34"/>
  <c r="J35"/>
  <c r="J21"/>
  <c r="J22"/>
  <c r="J23"/>
  <c r="J24"/>
  <c r="J16"/>
  <c r="J17"/>
  <c r="J18"/>
  <c r="J19"/>
  <c r="J13"/>
  <c r="I118"/>
  <c r="I117" s="1"/>
  <c r="I112"/>
  <c r="I111" s="1"/>
  <c r="I100"/>
  <c r="I99" s="1"/>
  <c r="I88"/>
  <c r="I77"/>
  <c r="I76" s="1"/>
  <c r="I64"/>
  <c r="I69"/>
  <c r="I74"/>
  <c r="I58"/>
  <c r="I53"/>
  <c r="I47"/>
  <c r="I42"/>
  <c r="I37"/>
  <c r="I31"/>
  <c r="I26"/>
  <c r="I20"/>
  <c r="J84"/>
  <c r="J85"/>
  <c r="J86"/>
  <c r="J87"/>
  <c r="J90"/>
  <c r="J91"/>
  <c r="J92"/>
  <c r="J93"/>
  <c r="J107"/>
  <c r="J108"/>
  <c r="J109"/>
  <c r="J110"/>
  <c r="I12"/>
  <c r="I10"/>
  <c r="I15"/>
  <c r="I14" s="1"/>
  <c r="I13" i="2"/>
  <c r="I41"/>
  <c r="I39"/>
  <c r="I35"/>
  <c r="I32"/>
  <c r="I28"/>
  <c r="I26"/>
  <c r="I23"/>
  <c r="I20"/>
  <c r="I16"/>
  <c r="I10"/>
  <c r="I9" s="1"/>
  <c r="H20" i="6"/>
  <c r="G20"/>
  <c r="F20"/>
  <c r="E20"/>
  <c r="D20"/>
  <c r="H26" i="2"/>
  <c r="F94" i="6"/>
  <c r="F88" s="1"/>
  <c r="F10"/>
  <c r="E94"/>
  <c r="E12"/>
  <c r="H69"/>
  <c r="G69"/>
  <c r="F69"/>
  <c r="E69"/>
  <c r="D69"/>
  <c r="H64"/>
  <c r="G64"/>
  <c r="F64"/>
  <c r="E64"/>
  <c r="J64" s="1"/>
  <c r="D64"/>
  <c r="F74"/>
  <c r="F12" s="1"/>
  <c r="G74"/>
  <c r="G12" s="1"/>
  <c r="I36" l="1"/>
  <c r="I63"/>
  <c r="J69"/>
  <c r="J20"/>
  <c r="I25"/>
  <c r="I11"/>
  <c r="I52"/>
  <c r="I9"/>
  <c r="D63"/>
  <c r="F63"/>
  <c r="H63"/>
  <c r="G63"/>
  <c r="E63"/>
  <c r="J63" l="1"/>
  <c r="E23" i="2"/>
  <c r="F23"/>
  <c r="G23"/>
  <c r="H23"/>
  <c r="D23"/>
  <c r="E11" i="6"/>
  <c r="F35" i="2"/>
  <c r="G35"/>
  <c r="H35"/>
  <c r="E35"/>
  <c r="D10"/>
  <c r="D32"/>
  <c r="D12" i="6"/>
  <c r="G39" i="2" l="1"/>
  <c r="E10" l="1"/>
  <c r="H10"/>
  <c r="H37" i="6"/>
  <c r="H31"/>
  <c r="H39" i="2"/>
  <c r="G77" i="6"/>
  <c r="H100" l="1"/>
  <c r="H99" s="1"/>
  <c r="H112"/>
  <c r="H111" s="1"/>
  <c r="G47"/>
  <c r="H47"/>
  <c r="G15"/>
  <c r="G14" s="1"/>
  <c r="H15"/>
  <c r="E47" l="1"/>
  <c r="F32" i="2"/>
  <c r="G32"/>
  <c r="H32"/>
  <c r="E32"/>
  <c r="D94" i="6"/>
  <c r="D88" s="1"/>
  <c r="G94"/>
  <c r="H94"/>
  <c r="H89"/>
  <c r="H88" s="1"/>
  <c r="G89"/>
  <c r="G88" s="1"/>
  <c r="F89"/>
  <c r="E89"/>
  <c r="D89"/>
  <c r="E26"/>
  <c r="E118"/>
  <c r="H83"/>
  <c r="H82" s="1"/>
  <c r="G83"/>
  <c r="G82" s="1"/>
  <c r="F83"/>
  <c r="F82" s="1"/>
  <c r="E83"/>
  <c r="E82" s="1"/>
  <c r="D83"/>
  <c r="D30" i="2"/>
  <c r="E30"/>
  <c r="F30"/>
  <c r="G30"/>
  <c r="H30"/>
  <c r="E58" i="6"/>
  <c r="E10"/>
  <c r="G10"/>
  <c r="H10"/>
  <c r="D10"/>
  <c r="E123"/>
  <c r="F123"/>
  <c r="G123"/>
  <c r="H123"/>
  <c r="D123"/>
  <c r="F118"/>
  <c r="G118"/>
  <c r="H118"/>
  <c r="H117" s="1"/>
  <c r="K118"/>
  <c r="E41" i="2"/>
  <c r="F41"/>
  <c r="J41" s="1"/>
  <c r="G41"/>
  <c r="H41"/>
  <c r="D41"/>
  <c r="G28"/>
  <c r="H28"/>
  <c r="F16"/>
  <c r="G16"/>
  <c r="H16"/>
  <c r="F20"/>
  <c r="J20" s="1"/>
  <c r="G20"/>
  <c r="H20"/>
  <c r="G26"/>
  <c r="E39"/>
  <c r="F39"/>
  <c r="J39" s="1"/>
  <c r="K39"/>
  <c r="E37"/>
  <c r="F37"/>
  <c r="G37"/>
  <c r="H37"/>
  <c r="G13"/>
  <c r="H13"/>
  <c r="D82" i="6" l="1"/>
  <c r="J82" s="1"/>
  <c r="J83"/>
  <c r="E9"/>
  <c r="J10"/>
  <c r="J118"/>
  <c r="J123"/>
  <c r="J89"/>
  <c r="J94"/>
  <c r="J16" i="2"/>
  <c r="G117" i="6"/>
  <c r="E88"/>
  <c r="J88" s="1"/>
  <c r="F117"/>
  <c r="G9" i="2"/>
  <c r="H9"/>
  <c r="E117" i="6"/>
  <c r="E112"/>
  <c r="F112"/>
  <c r="G112"/>
  <c r="D112"/>
  <c r="D111" s="1"/>
  <c r="E111"/>
  <c r="E106"/>
  <c r="E105" s="1"/>
  <c r="F106"/>
  <c r="G106"/>
  <c r="G105" s="1"/>
  <c r="H106"/>
  <c r="E100"/>
  <c r="F100"/>
  <c r="F99" s="1"/>
  <c r="G100"/>
  <c r="D100"/>
  <c r="D99" s="1"/>
  <c r="E77"/>
  <c r="F77"/>
  <c r="F76" s="1"/>
  <c r="G76"/>
  <c r="H77"/>
  <c r="H76" s="1"/>
  <c r="D77"/>
  <c r="D76" s="1"/>
  <c r="E74"/>
  <c r="H74"/>
  <c r="F58"/>
  <c r="G58"/>
  <c r="H58"/>
  <c r="E53"/>
  <c r="E52" s="1"/>
  <c r="F53"/>
  <c r="G53"/>
  <c r="H53"/>
  <c r="H52" s="1"/>
  <c r="F47"/>
  <c r="J47" s="1"/>
  <c r="D47"/>
  <c r="E42"/>
  <c r="F42"/>
  <c r="J42" s="1"/>
  <c r="H42"/>
  <c r="D42"/>
  <c r="E37"/>
  <c r="F37"/>
  <c r="J37" s="1"/>
  <c r="G37"/>
  <c r="D37"/>
  <c r="E31"/>
  <c r="E25" s="1"/>
  <c r="G31"/>
  <c r="J31" s="1"/>
  <c r="F26"/>
  <c r="G26"/>
  <c r="H26"/>
  <c r="E15"/>
  <c r="E14" s="1"/>
  <c r="F15"/>
  <c r="H14"/>
  <c r="D15"/>
  <c r="D14" s="1"/>
  <c r="D118"/>
  <c r="D117" s="1"/>
  <c r="D31"/>
  <c r="D26"/>
  <c r="D106"/>
  <c r="E13" i="2"/>
  <c r="F13"/>
  <c r="J13" s="1"/>
  <c r="D13"/>
  <c r="D58" i="6"/>
  <c r="D53"/>
  <c r="D74"/>
  <c r="E26" i="2"/>
  <c r="F26"/>
  <c r="D26"/>
  <c r="D39"/>
  <c r="E20"/>
  <c r="E28"/>
  <c r="F28"/>
  <c r="D37"/>
  <c r="D35"/>
  <c r="D28"/>
  <c r="D20"/>
  <c r="E16"/>
  <c r="D16"/>
  <c r="J112" i="6" l="1"/>
  <c r="E76"/>
  <c r="J76" s="1"/>
  <c r="J77"/>
  <c r="J100"/>
  <c r="E99"/>
  <c r="J58"/>
  <c r="J106"/>
  <c r="J26"/>
  <c r="J74"/>
  <c r="J117"/>
  <c r="J53"/>
  <c r="F14"/>
  <c r="J14" s="1"/>
  <c r="J15"/>
  <c r="G111"/>
  <c r="G99"/>
  <c r="G52"/>
  <c r="D9" i="2"/>
  <c r="F11" i="6"/>
  <c r="F111"/>
  <c r="E9" i="2"/>
  <c r="G11" i="6"/>
  <c r="F105"/>
  <c r="H12"/>
  <c r="J12" s="1"/>
  <c r="H105"/>
  <c r="H11"/>
  <c r="F52"/>
  <c r="E36"/>
  <c r="F9" i="2"/>
  <c r="G25" i="6"/>
  <c r="G36"/>
  <c r="D11"/>
  <c r="D9" s="1"/>
  <c r="H25"/>
  <c r="F25"/>
  <c r="D36"/>
  <c r="D105"/>
  <c r="D52"/>
  <c r="D25"/>
  <c r="H36"/>
  <c r="F36"/>
  <c r="J105" l="1"/>
  <c r="J25"/>
  <c r="J111"/>
  <c r="J99"/>
  <c r="J52"/>
  <c r="J36"/>
  <c r="F9"/>
  <c r="J11"/>
  <c r="G9"/>
  <c r="J9" i="2"/>
  <c r="H9" i="6"/>
  <c r="J9" l="1"/>
  <c r="K9" s="1"/>
</calcChain>
</file>

<file path=xl/sharedStrings.xml><?xml version="1.0" encoding="utf-8"?>
<sst xmlns="http://schemas.openxmlformats.org/spreadsheetml/2006/main" count="305" uniqueCount="45">
  <si>
    <t>Источники финансирования</t>
  </si>
  <si>
    <t>Центральный аппарат</t>
  </si>
  <si>
    <t>РАСХОДЫ</t>
  </si>
  <si>
    <t>НА РЕАЛИЗАЦИЮ МУНИЦИПАЛЬНОЙ ПРОГРАММЫ</t>
  </si>
  <si>
    <t>Функционирование высшего должностного лица Нагорского городского поселения</t>
  </si>
  <si>
    <t>Учреждения, осуществляющие обеспечение испонения функций органов местного самоуправления</t>
  </si>
  <si>
    <t>Управление муниципальной собственностью</t>
  </si>
  <si>
    <t>Резервный фонд администрации Нагорского городского поселения</t>
  </si>
  <si>
    <t>Создание и деятельность в муниципальных образованиях административной комиссии</t>
  </si>
  <si>
    <t>Доплата к пенсии муниципальных служащих</t>
  </si>
  <si>
    <t>Осуществление первичного воинского учета на территории, где отсутствуют военные комиссариаты</t>
  </si>
  <si>
    <t>Иные бюджетные ассигнования</t>
  </si>
  <si>
    <t xml:space="preserve">Повышение уровня подготовки лиц, замещающих муниципальные должности, и муниципальных служащих </t>
  </si>
  <si>
    <t>местный бюджет</t>
  </si>
  <si>
    <t>областной бюджет</t>
  </si>
  <si>
    <t>федеральный бюджет</t>
  </si>
  <si>
    <t>ВСЕГО</t>
  </si>
  <si>
    <t>Наименованиемуниципальной программы, отдельного мероприятия</t>
  </si>
  <si>
    <t>Статус</t>
  </si>
  <si>
    <t>Ответственный исполнитель, соисполнитель,муниципальный заказчик(муниципальный заказчик-кооординатор)</t>
  </si>
  <si>
    <t>Расходы (тыс.рублей)</t>
  </si>
  <si>
    <t>Муниципальная программа</t>
  </si>
  <si>
    <t>Направление</t>
  </si>
  <si>
    <t>Своевременные выплаты  персоналу в целях обеспечения выполнения возложенных на них функций</t>
  </si>
  <si>
    <t>Социальное обеспечение и иные выплаты, предусмотренные действующим законодательством</t>
  </si>
  <si>
    <t>Закупки товаров, работ и услуг для муниципальных нужд</t>
  </si>
  <si>
    <t>Мероприятие</t>
  </si>
  <si>
    <t>Администрация Нагорского городского поселения</t>
  </si>
  <si>
    <t>ЗА СЧЕТ СРЕДСТВ  БЮДЖЕТА ПОСЕЛЕНИЯ</t>
  </si>
  <si>
    <t xml:space="preserve">ИТОГО </t>
  </si>
  <si>
    <t>внебюджетные источники</t>
  </si>
  <si>
    <t>ЗА СЧЕТ ВСЕХ ИСТОЧНИКОВ ФИНАНСИРОВАНИЯ</t>
  </si>
  <si>
    <t>ПРОГНОЗНАЯ (СПРАВОЧНАЯ) ОЦЕНКА</t>
  </si>
  <si>
    <t>РЕСУРСНОГО ОБЕСПЕЧЕНИЯ РЕАЛИЗАЦИИ МУНИЦИПАЛЬНОЙ ПРОГРАММЫ</t>
  </si>
  <si>
    <t>Оценка расходов (тыс.рублей)</t>
  </si>
  <si>
    <t>Условно утверждаемые расходы</t>
  </si>
  <si>
    <t>Приложение №4</t>
  </si>
  <si>
    <t>Приложение №5</t>
  </si>
  <si>
    <t>УТВЕРЖДЕНО</t>
  </si>
  <si>
    <t>Обеспечение проведения выборов и референдумов</t>
  </si>
  <si>
    <t>Профессиональная подготовка, переподготовка и повышение квалификации</t>
  </si>
  <si>
    <t>«Функционирование администрации Нагорского городского поселения»</t>
  </si>
  <si>
    <t>Исполнение судебных актов по обращению взыскания на средства бюджета</t>
  </si>
  <si>
    <t>постановлением администрации Нагорского городского поселения от23.03.2022 №40/1</t>
  </si>
  <si>
    <t>постановлением администрации Нагорского городского поселения от 23.03.2022 №40/1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</si>
</sst>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0.000"/>
  </numFmts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  <font>
      <sz val="11"/>
      <color theme="3" tint="0.3999755851924192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wrapText="1"/>
    </xf>
    <xf numFmtId="0" fontId="7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4" fillId="0" borderId="1" xfId="0" applyFont="1" applyBorder="1"/>
    <xf numFmtId="49" fontId="9" fillId="0" borderId="1" xfId="0" applyNumberFormat="1" applyFont="1" applyFill="1" applyBorder="1" applyAlignment="1">
      <alignment horizontal="left" wrapText="1"/>
    </xf>
    <xf numFmtId="49" fontId="10" fillId="0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3" fillId="0" borderId="7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64" fontId="2" fillId="0" borderId="17" xfId="0" applyNumberFormat="1" applyFont="1" applyBorder="1" applyAlignment="1">
      <alignment horizont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/>
    <xf numFmtId="49" fontId="3" fillId="0" borderId="9" xfId="0" applyNumberFormat="1" applyFont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2" fontId="9" fillId="0" borderId="1" xfId="0" applyNumberFormat="1" applyFont="1" applyBorder="1" applyAlignment="1">
      <alignment horizontal="center" wrapText="1"/>
    </xf>
    <xf numFmtId="2" fontId="4" fillId="0" borderId="0" xfId="0" applyNumberFormat="1" applyFont="1" applyAlignment="1">
      <alignment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 wrapText="1"/>
    </xf>
    <xf numFmtId="2" fontId="0" fillId="0" borderId="0" xfId="0" applyNumberFormat="1" applyFont="1"/>
    <xf numFmtId="2" fontId="1" fillId="0" borderId="0" xfId="0" applyNumberFormat="1" applyFont="1"/>
    <xf numFmtId="49" fontId="9" fillId="2" borderId="3" xfId="0" applyNumberFormat="1" applyFont="1" applyFill="1" applyBorder="1" applyAlignment="1">
      <alignment horizontal="left" wrapText="1"/>
    </xf>
    <xf numFmtId="2" fontId="16" fillId="0" borderId="0" xfId="0" applyNumberFormat="1" applyFont="1"/>
    <xf numFmtId="0" fontId="17" fillId="0" borderId="0" xfId="0" applyFont="1" applyAlignment="1">
      <alignment wrapText="1"/>
    </xf>
    <xf numFmtId="165" fontId="4" fillId="0" borderId="0" xfId="0" applyNumberFormat="1" applyFont="1" applyAlignment="1">
      <alignment horizontal="right" wrapText="1"/>
    </xf>
    <xf numFmtId="165" fontId="12" fillId="0" borderId="0" xfId="0" applyNumberFormat="1" applyFont="1"/>
    <xf numFmtId="0" fontId="10" fillId="0" borderId="0" xfId="0" applyFont="1" applyAlignment="1">
      <alignment wrapText="1"/>
    </xf>
    <xf numFmtId="2" fontId="10" fillId="0" borderId="0" xfId="0" applyNumberFormat="1" applyFont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0" xfId="0" applyNumberFormat="1" applyFont="1" applyAlignment="1">
      <alignment wrapText="1"/>
    </xf>
    <xf numFmtId="1" fontId="19" fillId="0" borderId="2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2" fontId="10" fillId="2" borderId="1" xfId="0" applyNumberFormat="1" applyFont="1" applyFill="1" applyBorder="1" applyAlignment="1">
      <alignment horizontal="center" wrapText="1"/>
    </xf>
    <xf numFmtId="2" fontId="19" fillId="0" borderId="7" xfId="0" applyNumberFormat="1" applyFont="1" applyBorder="1" applyAlignment="1">
      <alignment horizontal="center" wrapText="1"/>
    </xf>
    <xf numFmtId="2" fontId="19" fillId="0" borderId="1" xfId="0" applyNumberFormat="1" applyFont="1" applyBorder="1" applyAlignment="1">
      <alignment horizontal="center" wrapText="1"/>
    </xf>
    <xf numFmtId="2" fontId="19" fillId="0" borderId="13" xfId="0" applyNumberFormat="1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center" wrapText="1"/>
    </xf>
    <xf numFmtId="2" fontId="20" fillId="0" borderId="13" xfId="0" applyNumberFormat="1" applyFont="1" applyBorder="1" applyAlignment="1">
      <alignment horizontal="center" wrapText="1"/>
    </xf>
    <xf numFmtId="2" fontId="19" fillId="0" borderId="4" xfId="0" applyNumberFormat="1" applyFont="1" applyBorder="1" applyAlignment="1">
      <alignment horizontal="center" wrapText="1"/>
    </xf>
    <xf numFmtId="2" fontId="20" fillId="0" borderId="7" xfId="0" applyNumberFormat="1" applyFont="1" applyBorder="1" applyAlignment="1">
      <alignment horizontal="center" wrapText="1"/>
    </xf>
    <xf numFmtId="2" fontId="19" fillId="2" borderId="7" xfId="0" applyNumberFormat="1" applyFont="1" applyFill="1" applyBorder="1" applyAlignment="1">
      <alignment horizontal="center" wrapText="1"/>
    </xf>
    <xf numFmtId="2" fontId="20" fillId="2" borderId="13" xfId="0" applyNumberFormat="1" applyFont="1" applyFill="1" applyBorder="1" applyAlignment="1">
      <alignment horizontal="center" wrapText="1"/>
    </xf>
    <xf numFmtId="2" fontId="20" fillId="0" borderId="1" xfId="0" applyNumberFormat="1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wrapText="1"/>
    </xf>
    <xf numFmtId="165" fontId="3" fillId="0" borderId="10" xfId="0" applyNumberFormat="1" applyFont="1" applyBorder="1" applyAlignment="1">
      <alignment horizontal="center" wrapText="1"/>
    </xf>
    <xf numFmtId="165" fontId="3" fillId="0" borderId="19" xfId="0" applyNumberFormat="1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center" wrapText="1"/>
    </xf>
    <xf numFmtId="2" fontId="18" fillId="3" borderId="1" xfId="0" applyNumberFormat="1" applyFont="1" applyFill="1" applyBorder="1" applyAlignment="1">
      <alignment horizontal="center" wrapText="1"/>
    </xf>
    <xf numFmtId="2" fontId="10" fillId="3" borderId="1" xfId="0" applyNumberFormat="1" applyFont="1" applyFill="1" applyBorder="1" applyAlignment="1">
      <alignment horizontal="center" wrapText="1"/>
    </xf>
    <xf numFmtId="165" fontId="1" fillId="0" borderId="0" xfId="0" applyNumberFormat="1" applyFont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wrapText="1"/>
    </xf>
    <xf numFmtId="2" fontId="19" fillId="3" borderId="13" xfId="0" applyNumberFormat="1" applyFont="1" applyFill="1" applyBorder="1" applyAlignment="1">
      <alignment horizontal="center" wrapText="1"/>
    </xf>
    <xf numFmtId="2" fontId="20" fillId="3" borderId="1" xfId="0" applyNumberFormat="1" applyFont="1" applyFill="1" applyBorder="1" applyAlignment="1">
      <alignment horizontal="center" wrapText="1"/>
    </xf>
    <xf numFmtId="2" fontId="20" fillId="3" borderId="13" xfId="0" applyNumberFormat="1" applyFont="1" applyFill="1" applyBorder="1" applyAlignment="1">
      <alignment horizontal="center" wrapText="1"/>
    </xf>
    <xf numFmtId="2" fontId="19" fillId="3" borderId="4" xfId="0" applyNumberFormat="1" applyFont="1" applyFill="1" applyBorder="1" applyAlignment="1">
      <alignment horizontal="center" wrapText="1"/>
    </xf>
    <xf numFmtId="2" fontId="20" fillId="3" borderId="7" xfId="0" applyNumberFormat="1" applyFont="1" applyFill="1" applyBorder="1" applyAlignment="1">
      <alignment horizontal="center" wrapText="1"/>
    </xf>
    <xf numFmtId="2" fontId="20" fillId="3" borderId="1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 wrapText="1"/>
    </xf>
    <xf numFmtId="2" fontId="18" fillId="2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 applyAlignment="1">
      <alignment horizontal="center" wrapText="1"/>
    </xf>
    <xf numFmtId="2" fontId="19" fillId="2" borderId="13" xfId="0" applyNumberFormat="1" applyFont="1" applyFill="1" applyBorder="1" applyAlignment="1">
      <alignment horizontal="center" wrapText="1"/>
    </xf>
    <xf numFmtId="2" fontId="20" fillId="2" borderId="1" xfId="0" applyNumberFormat="1" applyFont="1" applyFill="1" applyBorder="1" applyAlignment="1">
      <alignment horizontal="center" wrapText="1"/>
    </xf>
    <xf numFmtId="2" fontId="19" fillId="2" borderId="4" xfId="0" applyNumberFormat="1" applyFont="1" applyFill="1" applyBorder="1" applyAlignment="1">
      <alignment horizontal="center" wrapText="1"/>
    </xf>
    <xf numFmtId="2" fontId="20" fillId="2" borderId="7" xfId="0" applyNumberFormat="1" applyFont="1" applyFill="1" applyBorder="1" applyAlignment="1">
      <alignment horizontal="center" wrapText="1"/>
    </xf>
    <xf numFmtId="2" fontId="20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18" fillId="2" borderId="1" xfId="0" applyNumberFormat="1" applyFont="1" applyFill="1" applyBorder="1" applyAlignment="1">
      <alignment horizontal="center" wrapText="1"/>
    </xf>
    <xf numFmtId="165" fontId="10" fillId="2" borderId="1" xfId="0" applyNumberFormat="1" applyFont="1" applyFill="1" applyBorder="1" applyAlignment="1">
      <alignment horizontal="center" wrapText="1"/>
    </xf>
    <xf numFmtId="165" fontId="3" fillId="2" borderId="7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165" fontId="3" fillId="2" borderId="13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165" fontId="2" fillId="2" borderId="13" xfId="0" applyNumberFormat="1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wrapText="1"/>
    </xf>
    <xf numFmtId="165" fontId="2" fillId="2" borderId="7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center" wrapText="1"/>
    </xf>
    <xf numFmtId="166" fontId="9" fillId="2" borderId="1" xfId="0" applyNumberFormat="1" applyFont="1" applyFill="1" applyBorder="1" applyAlignment="1">
      <alignment horizontal="center" wrapText="1"/>
    </xf>
    <xf numFmtId="166" fontId="18" fillId="2" borderId="1" xfId="0" applyNumberFormat="1" applyFont="1" applyFill="1" applyBorder="1" applyAlignment="1">
      <alignment horizontal="center" wrapText="1"/>
    </xf>
    <xf numFmtId="166" fontId="10" fillId="2" borderId="1" xfId="0" applyNumberFormat="1" applyFont="1" applyFill="1" applyBorder="1" applyAlignment="1">
      <alignment horizontal="center" wrapText="1"/>
    </xf>
    <xf numFmtId="166" fontId="19" fillId="2" borderId="7" xfId="0" applyNumberFormat="1" applyFont="1" applyFill="1" applyBorder="1" applyAlignment="1">
      <alignment horizontal="center" wrapText="1"/>
    </xf>
    <xf numFmtId="166" fontId="19" fillId="2" borderId="1" xfId="0" applyNumberFormat="1" applyFont="1" applyFill="1" applyBorder="1" applyAlignment="1">
      <alignment horizontal="center" wrapText="1"/>
    </xf>
    <xf numFmtId="166" fontId="19" fillId="2" borderId="4" xfId="0" applyNumberFormat="1" applyFont="1" applyFill="1" applyBorder="1" applyAlignment="1">
      <alignment horizontal="center" wrapText="1"/>
    </xf>
    <xf numFmtId="166" fontId="20" fillId="2" borderId="7" xfId="0" applyNumberFormat="1" applyFont="1" applyFill="1" applyBorder="1" applyAlignment="1">
      <alignment horizontal="center" wrapText="1"/>
    </xf>
    <xf numFmtId="166" fontId="20" fillId="2" borderId="1" xfId="0" applyNumberFormat="1" applyFont="1" applyFill="1" applyBorder="1" applyAlignment="1">
      <alignment horizontal="center" wrapText="1"/>
    </xf>
    <xf numFmtId="166" fontId="20" fillId="2" borderId="13" xfId="0" applyNumberFormat="1" applyFont="1" applyFill="1" applyBorder="1" applyAlignment="1">
      <alignment horizontal="center" wrapText="1"/>
    </xf>
    <xf numFmtId="2" fontId="19" fillId="3" borderId="1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5" fontId="2" fillId="2" borderId="2" xfId="0" applyNumberFormat="1" applyFont="1" applyFill="1" applyBorder="1" applyAlignment="1">
      <alignment horizontal="center" wrapText="1"/>
    </xf>
    <xf numFmtId="2" fontId="20" fillId="2" borderId="2" xfId="0" applyNumberFormat="1" applyFont="1" applyFill="1" applyBorder="1" applyAlignment="1">
      <alignment horizontal="center" wrapText="1"/>
    </xf>
    <xf numFmtId="2" fontId="20" fillId="3" borderId="2" xfId="0" applyNumberFormat="1" applyFont="1" applyFill="1" applyBorder="1" applyAlignment="1">
      <alignment horizontal="center" wrapText="1"/>
    </xf>
    <xf numFmtId="2" fontId="20" fillId="0" borderId="2" xfId="0" applyNumberFormat="1" applyFont="1" applyBorder="1" applyAlignment="1">
      <alignment horizontal="center" wrapText="1"/>
    </xf>
    <xf numFmtId="165" fontId="3" fillId="0" borderId="20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165" fontId="2" fillId="2" borderId="3" xfId="0" applyNumberFormat="1" applyFont="1" applyFill="1" applyBorder="1" applyAlignment="1">
      <alignment horizontal="center" wrapText="1"/>
    </xf>
    <xf numFmtId="2" fontId="20" fillId="2" borderId="3" xfId="0" applyNumberFormat="1" applyFont="1" applyFill="1" applyBorder="1" applyAlignment="1">
      <alignment horizontal="center" wrapText="1"/>
    </xf>
    <xf numFmtId="2" fontId="20" fillId="3" borderId="3" xfId="0" applyNumberFormat="1" applyFont="1" applyFill="1" applyBorder="1" applyAlignment="1">
      <alignment horizontal="center" wrapText="1"/>
    </xf>
    <xf numFmtId="2" fontId="20" fillId="0" borderId="3" xfId="0" applyNumberFormat="1" applyFont="1" applyBorder="1" applyAlignment="1">
      <alignment horizontal="center" wrapText="1"/>
    </xf>
    <xf numFmtId="49" fontId="3" fillId="0" borderId="21" xfId="0" applyNumberFormat="1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wrapText="1"/>
    </xf>
    <xf numFmtId="165" fontId="3" fillId="2" borderId="22" xfId="0" applyNumberFormat="1" applyFont="1" applyFill="1" applyBorder="1" applyAlignment="1">
      <alignment horizontal="center" wrapText="1"/>
    </xf>
    <xf numFmtId="2" fontId="19" fillId="2" borderId="22" xfId="0" applyNumberFormat="1" applyFont="1" applyFill="1" applyBorder="1" applyAlignment="1">
      <alignment horizontal="center" wrapText="1"/>
    </xf>
    <xf numFmtId="2" fontId="19" fillId="3" borderId="22" xfId="0" applyNumberFormat="1" applyFont="1" applyFill="1" applyBorder="1" applyAlignment="1">
      <alignment horizontal="center" wrapText="1"/>
    </xf>
    <xf numFmtId="2" fontId="19" fillId="0" borderId="22" xfId="0" applyNumberFormat="1" applyFont="1" applyBorder="1" applyAlignment="1">
      <alignment horizontal="center" wrapText="1"/>
    </xf>
    <xf numFmtId="165" fontId="3" fillId="0" borderId="23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left" vertical="center" wrapText="1"/>
    </xf>
    <xf numFmtId="1" fontId="19" fillId="0" borderId="25" xfId="0" applyNumberFormat="1" applyFont="1" applyBorder="1" applyAlignment="1">
      <alignment horizontal="center" vertical="center" wrapText="1"/>
    </xf>
    <xf numFmtId="2" fontId="20" fillId="0" borderId="28" xfId="0" applyNumberFormat="1" applyFont="1" applyBorder="1" applyAlignment="1">
      <alignment horizontal="center" wrapText="1"/>
    </xf>
    <xf numFmtId="2" fontId="20" fillId="0" borderId="26" xfId="0" applyNumberFormat="1" applyFont="1" applyBorder="1" applyAlignment="1">
      <alignment horizontal="center" wrapText="1"/>
    </xf>
    <xf numFmtId="2" fontId="20" fillId="0" borderId="25" xfId="0" applyNumberFormat="1" applyFont="1" applyBorder="1" applyAlignment="1">
      <alignment horizontal="center" wrapText="1"/>
    </xf>
    <xf numFmtId="2" fontId="20" fillId="0" borderId="27" xfId="0" applyNumberFormat="1" applyFont="1" applyBorder="1" applyAlignment="1">
      <alignment horizontal="center" wrapText="1"/>
    </xf>
    <xf numFmtId="2" fontId="20" fillId="0" borderId="26" xfId="0" applyNumberFormat="1" applyFont="1" applyBorder="1" applyAlignment="1">
      <alignment horizontal="center"/>
    </xf>
    <xf numFmtId="165" fontId="3" fillId="0" borderId="29" xfId="0" applyNumberFormat="1" applyFont="1" applyBorder="1" applyAlignment="1">
      <alignment horizontal="center" wrapText="1"/>
    </xf>
    <xf numFmtId="49" fontId="3" fillId="0" borderId="16" xfId="0" applyNumberFormat="1" applyFont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165" fontId="3" fillId="2" borderId="3" xfId="0" applyNumberFormat="1" applyFont="1" applyFill="1" applyBorder="1" applyAlignment="1">
      <alignment horizontal="center" wrapText="1"/>
    </xf>
    <xf numFmtId="2" fontId="19" fillId="2" borderId="3" xfId="0" applyNumberFormat="1" applyFont="1" applyFill="1" applyBorder="1" applyAlignment="1">
      <alignment horizontal="center" wrapText="1"/>
    </xf>
    <xf numFmtId="2" fontId="19" fillId="3" borderId="3" xfId="0" applyNumberFormat="1" applyFont="1" applyFill="1" applyBorder="1" applyAlignment="1">
      <alignment horizontal="center" wrapText="1"/>
    </xf>
    <xf numFmtId="49" fontId="10" fillId="0" borderId="2" xfId="0" applyNumberFormat="1" applyFont="1" applyFill="1" applyBorder="1" applyAlignment="1">
      <alignment horizontal="left" wrapText="1"/>
    </xf>
    <xf numFmtId="2" fontId="20" fillId="2" borderId="25" xfId="0" applyNumberFormat="1" applyFont="1" applyFill="1" applyBorder="1" applyAlignment="1">
      <alignment horizontal="center" wrapText="1"/>
    </xf>
    <xf numFmtId="49" fontId="5" fillId="0" borderId="3" xfId="0" applyNumberFormat="1" applyFont="1" applyBorder="1" applyAlignment="1">
      <alignment horizontal="left" wrapText="1"/>
    </xf>
    <xf numFmtId="2" fontId="19" fillId="0" borderId="3" xfId="0" applyNumberFormat="1" applyFont="1" applyBorder="1" applyAlignment="1">
      <alignment horizontal="center" wrapText="1"/>
    </xf>
    <xf numFmtId="2" fontId="19" fillId="0" borderId="28" xfId="0" applyNumberFormat="1" applyFont="1" applyBorder="1" applyAlignment="1">
      <alignment horizontal="center" wrapText="1"/>
    </xf>
    <xf numFmtId="49" fontId="9" fillId="2" borderId="22" xfId="0" applyNumberFormat="1" applyFont="1" applyFill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wrapText="1"/>
    </xf>
    <xf numFmtId="49" fontId="6" fillId="0" borderId="7" xfId="0" applyNumberFormat="1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165" fontId="18" fillId="2" borderId="7" xfId="0" applyNumberFormat="1" applyFont="1" applyFill="1" applyBorder="1" applyAlignment="1">
      <alignment horizontal="center" wrapText="1"/>
    </xf>
    <xf numFmtId="2" fontId="18" fillId="2" borderId="7" xfId="0" applyNumberFormat="1" applyFont="1" applyFill="1" applyBorder="1" applyAlignment="1">
      <alignment horizontal="center" wrapText="1"/>
    </xf>
    <xf numFmtId="2" fontId="18" fillId="3" borderId="7" xfId="0" applyNumberFormat="1" applyFont="1" applyFill="1" applyBorder="1" applyAlignment="1">
      <alignment horizontal="center" wrapText="1"/>
    </xf>
    <xf numFmtId="2" fontId="0" fillId="0" borderId="0" xfId="0" applyNumberFormat="1" applyFont="1" applyBorder="1"/>
    <xf numFmtId="165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9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49" fontId="2" fillId="0" borderId="30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2" fontId="4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2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left" wrapText="1"/>
    </xf>
    <xf numFmtId="2" fontId="10" fillId="0" borderId="0" xfId="0" applyNumberFormat="1" applyFont="1" applyAlignment="1">
      <alignment horizontal="left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M43"/>
  <sheetViews>
    <sheetView tabSelected="1" topLeftCell="C1" zoomScale="114" zoomScaleNormal="114" workbookViewId="0">
      <selection activeCell="H4" sqref="H4"/>
    </sheetView>
  </sheetViews>
  <sheetFormatPr defaultRowHeight="14.4"/>
  <cols>
    <col min="1" max="1" width="17.88671875" style="1" customWidth="1"/>
    <col min="2" max="2" width="40.44140625" style="1" customWidth="1"/>
    <col min="3" max="3" width="33.5546875" style="1" customWidth="1"/>
    <col min="4" max="4" width="13.33203125" style="55" hidden="1" customWidth="1"/>
    <col min="5" max="5" width="14.33203125" style="61" customWidth="1"/>
    <col min="6" max="6" width="15.33203125" style="52" customWidth="1"/>
    <col min="7" max="9" width="15.33203125" style="1" customWidth="1"/>
    <col min="10" max="10" width="13.44140625" style="1" customWidth="1"/>
    <col min="11" max="11" width="0" hidden="1" customWidth="1"/>
    <col min="12" max="12" width="9.109375" style="39"/>
    <col min="13" max="13" width="13.88671875" customWidth="1"/>
  </cols>
  <sheetData>
    <row r="1" spans="1:13">
      <c r="E1" s="177" t="s">
        <v>36</v>
      </c>
      <c r="F1" s="177"/>
      <c r="G1" s="177"/>
      <c r="H1" s="177"/>
      <c r="I1" s="177"/>
      <c r="J1" s="177"/>
    </row>
    <row r="2" spans="1:13">
      <c r="E2" s="56"/>
      <c r="F2" s="180" t="s">
        <v>38</v>
      </c>
      <c r="G2" s="180"/>
      <c r="H2" s="180"/>
      <c r="I2" s="180"/>
      <c r="J2" s="180"/>
    </row>
    <row r="3" spans="1:13" ht="35.25" customHeight="1">
      <c r="E3" s="56"/>
      <c r="F3" s="181" t="s">
        <v>44</v>
      </c>
      <c r="G3" s="181"/>
      <c r="H3" s="181"/>
      <c r="I3" s="181"/>
      <c r="J3" s="181"/>
    </row>
    <row r="4" spans="1:13" ht="21" customHeight="1">
      <c r="B4" s="178" t="s">
        <v>2</v>
      </c>
      <c r="C4" s="178"/>
      <c r="D4" s="178"/>
      <c r="E4" s="178"/>
      <c r="F4" s="178"/>
      <c r="G4" s="24"/>
      <c r="H4" s="24"/>
      <c r="I4" s="143"/>
    </row>
    <row r="5" spans="1:13" ht="21.75" customHeight="1">
      <c r="B5" s="178" t="s">
        <v>3</v>
      </c>
      <c r="C5" s="178"/>
      <c r="D5" s="178"/>
      <c r="E5" s="178"/>
      <c r="F5" s="178"/>
      <c r="G5" s="24"/>
      <c r="H5" s="24"/>
      <c r="I5" s="143"/>
    </row>
    <row r="6" spans="1:13" ht="20.25" customHeight="1">
      <c r="B6" s="179" t="s">
        <v>28</v>
      </c>
      <c r="C6" s="179"/>
      <c r="D6" s="179"/>
      <c r="E6" s="179"/>
      <c r="F6" s="179"/>
      <c r="G6" s="25"/>
      <c r="H6" s="25"/>
      <c r="I6" s="144"/>
    </row>
    <row r="7" spans="1:13" ht="25.5" customHeight="1">
      <c r="A7" s="175" t="s">
        <v>18</v>
      </c>
      <c r="B7" s="176" t="s">
        <v>17</v>
      </c>
      <c r="C7" s="175" t="s">
        <v>19</v>
      </c>
      <c r="D7" s="175" t="s">
        <v>20</v>
      </c>
      <c r="E7" s="175"/>
      <c r="F7" s="175"/>
      <c r="G7" s="175"/>
      <c r="H7" s="175"/>
      <c r="I7" s="175"/>
      <c r="J7" s="175"/>
    </row>
    <row r="8" spans="1:13" s="2" customFormat="1" ht="46.5" customHeight="1">
      <c r="A8" s="175"/>
      <c r="B8" s="176"/>
      <c r="C8" s="175"/>
      <c r="D8" s="77">
        <v>2019</v>
      </c>
      <c r="E8" s="58">
        <v>2020</v>
      </c>
      <c r="F8" s="57">
        <v>2021</v>
      </c>
      <c r="G8" s="57">
        <v>2022</v>
      </c>
      <c r="H8" s="58">
        <v>2023</v>
      </c>
      <c r="I8" s="58">
        <v>2024</v>
      </c>
      <c r="J8" s="63" t="s">
        <v>29</v>
      </c>
      <c r="L8" s="40"/>
    </row>
    <row r="9" spans="1:13" s="2" customFormat="1" ht="27.6">
      <c r="A9" s="9" t="s">
        <v>21</v>
      </c>
      <c r="B9" s="6" t="s">
        <v>41</v>
      </c>
      <c r="C9" s="11" t="s">
        <v>16</v>
      </c>
      <c r="D9" s="102">
        <f>D10+D13+D16+D20+D28+D35+D37+D39+D41+D26+D32</f>
        <v>5395.0367699999997</v>
      </c>
      <c r="E9" s="114">
        <f>E10+E13+E16+E20+E28+E35+E37+E39+E41+E26+E30+E32+E23</f>
        <v>5676.1280000000006</v>
      </c>
      <c r="F9" s="94">
        <f t="shared" ref="F9:I9" si="0">F10+F13+F16+F20+F28+F35+F37+F39+F41+F26+F30+F32</f>
        <v>6469.3</v>
      </c>
      <c r="G9" s="83">
        <f>G10+G13+G16+G20+G26+G28+G30+G32+G35+G39+G41</f>
        <v>6963.6</v>
      </c>
      <c r="H9" s="42">
        <f t="shared" si="0"/>
        <v>6832.0000000000009</v>
      </c>
      <c r="I9" s="42">
        <f t="shared" si="0"/>
        <v>7162.3000000000011</v>
      </c>
      <c r="J9" s="81">
        <f>J10+J13+J16+J20+J28+J35+J37+J39+J41+J26+J30+J32+J23</f>
        <v>33103.328000000001</v>
      </c>
      <c r="L9" s="40"/>
      <c r="M9" s="86"/>
    </row>
    <row r="10" spans="1:13" s="8" customFormat="1" ht="43.2">
      <c r="A10" s="7" t="s">
        <v>22</v>
      </c>
      <c r="B10" s="12" t="s">
        <v>4</v>
      </c>
      <c r="C10" s="13" t="s">
        <v>27</v>
      </c>
      <c r="D10" s="103">
        <f>D11</f>
        <v>788.6</v>
      </c>
      <c r="E10" s="95">
        <f t="shared" ref="E10:I10" si="1">E11</f>
        <v>880.2</v>
      </c>
      <c r="F10" s="95">
        <v>905.2</v>
      </c>
      <c r="G10" s="84">
        <f>G11+G12</f>
        <v>1014.9</v>
      </c>
      <c r="H10" s="59">
        <f t="shared" si="1"/>
        <v>1012.4</v>
      </c>
      <c r="I10" s="59">
        <f t="shared" si="1"/>
        <v>1012.4</v>
      </c>
      <c r="J10" s="82">
        <f>SUM(E10:I10)</f>
        <v>4825.1000000000004</v>
      </c>
      <c r="L10" s="41"/>
    </row>
    <row r="11" spans="1:13" ht="42">
      <c r="A11" s="3" t="s">
        <v>26</v>
      </c>
      <c r="B11" s="15" t="s">
        <v>23</v>
      </c>
      <c r="C11" s="16" t="s">
        <v>27</v>
      </c>
      <c r="D11" s="104">
        <v>788.6</v>
      </c>
      <c r="E11" s="65">
        <v>880.2</v>
      </c>
      <c r="F11" s="65">
        <v>893.2</v>
      </c>
      <c r="G11" s="85">
        <v>1012.4</v>
      </c>
      <c r="H11" s="60">
        <v>1012.4</v>
      </c>
      <c r="I11" s="60">
        <v>1012.4</v>
      </c>
      <c r="J11" s="82">
        <f t="shared" ref="J11:J43" si="2">SUM(E11:I11)</f>
        <v>4810.6000000000004</v>
      </c>
    </row>
    <row r="12" spans="1:13" ht="28.2">
      <c r="A12" s="3" t="s">
        <v>26</v>
      </c>
      <c r="B12" s="15" t="s">
        <v>25</v>
      </c>
      <c r="C12" s="16" t="s">
        <v>27</v>
      </c>
      <c r="D12" s="104">
        <v>0</v>
      </c>
      <c r="E12" s="65">
        <v>0</v>
      </c>
      <c r="F12" s="65">
        <v>12</v>
      </c>
      <c r="G12" s="85">
        <v>2.5</v>
      </c>
      <c r="H12" s="60">
        <v>0</v>
      </c>
      <c r="I12" s="60">
        <v>0</v>
      </c>
      <c r="J12" s="82">
        <f t="shared" si="2"/>
        <v>14.5</v>
      </c>
    </row>
    <row r="13" spans="1:13" s="8" customFormat="1" ht="27.75" customHeight="1">
      <c r="A13" s="7" t="s">
        <v>22</v>
      </c>
      <c r="B13" s="12" t="s">
        <v>1</v>
      </c>
      <c r="C13" s="17" t="s">
        <v>27</v>
      </c>
      <c r="D13" s="103">
        <f>D14+D15</f>
        <v>2528.1499999999996</v>
      </c>
      <c r="E13" s="95">
        <f t="shared" ref="E13:I13" si="3">E14+E15</f>
        <v>2865.1</v>
      </c>
      <c r="F13" s="95">
        <f t="shared" si="3"/>
        <v>3190.2</v>
      </c>
      <c r="G13" s="84">
        <f t="shared" si="3"/>
        <v>3334.6</v>
      </c>
      <c r="H13" s="59">
        <f t="shared" si="3"/>
        <v>3405.3</v>
      </c>
      <c r="I13" s="59">
        <f t="shared" si="3"/>
        <v>3444.1</v>
      </c>
      <c r="J13" s="82">
        <f t="shared" si="2"/>
        <v>16239.300000000001</v>
      </c>
      <c r="L13" s="41"/>
    </row>
    <row r="14" spans="1:13" ht="48" customHeight="1">
      <c r="A14" s="3" t="s">
        <v>26</v>
      </c>
      <c r="B14" s="15" t="s">
        <v>23</v>
      </c>
      <c r="C14" s="16" t="s">
        <v>27</v>
      </c>
      <c r="D14" s="104">
        <v>2220.4499999999998</v>
      </c>
      <c r="E14" s="65">
        <v>2533.4</v>
      </c>
      <c r="F14" s="65">
        <v>2611.5</v>
      </c>
      <c r="G14" s="85">
        <v>2941</v>
      </c>
      <c r="H14" s="60">
        <v>2941</v>
      </c>
      <c r="I14" s="60">
        <v>2941</v>
      </c>
      <c r="J14" s="82">
        <f t="shared" si="2"/>
        <v>13967.9</v>
      </c>
    </row>
    <row r="15" spans="1:13" ht="28.2">
      <c r="A15" s="3" t="s">
        <v>26</v>
      </c>
      <c r="B15" s="15" t="s">
        <v>25</v>
      </c>
      <c r="C15" s="16" t="s">
        <v>27</v>
      </c>
      <c r="D15" s="104">
        <v>307.7</v>
      </c>
      <c r="E15" s="65">
        <v>331.7</v>
      </c>
      <c r="F15" s="65">
        <v>578.70000000000005</v>
      </c>
      <c r="G15" s="85">
        <v>393.6</v>
      </c>
      <c r="H15" s="60">
        <v>464.3</v>
      </c>
      <c r="I15" s="60">
        <v>503.1</v>
      </c>
      <c r="J15" s="82">
        <f t="shared" si="2"/>
        <v>2271.4</v>
      </c>
      <c r="K15" s="23">
        <v>65.3</v>
      </c>
    </row>
    <row r="16" spans="1:13" s="8" customFormat="1" ht="43.2">
      <c r="A16" s="7" t="s">
        <v>22</v>
      </c>
      <c r="B16" s="12" t="s">
        <v>5</v>
      </c>
      <c r="C16" s="17" t="s">
        <v>27</v>
      </c>
      <c r="D16" s="103">
        <f>D17+D18+D19</f>
        <v>742.9</v>
      </c>
      <c r="E16" s="95">
        <f t="shared" ref="E16:I16" si="4">E17+E18+E19</f>
        <v>728.6</v>
      </c>
      <c r="F16" s="95">
        <f t="shared" si="4"/>
        <v>881.8</v>
      </c>
      <c r="G16" s="84">
        <f t="shared" si="4"/>
        <v>859.6</v>
      </c>
      <c r="H16" s="59">
        <f t="shared" si="4"/>
        <v>871.6</v>
      </c>
      <c r="I16" s="59">
        <f t="shared" si="4"/>
        <v>896.6</v>
      </c>
      <c r="J16" s="82">
        <f t="shared" si="2"/>
        <v>4238.2</v>
      </c>
      <c r="L16" s="41"/>
    </row>
    <row r="17" spans="1:12" ht="42">
      <c r="A17" s="3" t="s">
        <v>26</v>
      </c>
      <c r="B17" s="15" t="s">
        <v>23</v>
      </c>
      <c r="C17" s="16" t="s">
        <v>27</v>
      </c>
      <c r="D17" s="104">
        <v>567.29999999999995</v>
      </c>
      <c r="E17" s="65">
        <v>611.4</v>
      </c>
      <c r="F17" s="65">
        <v>670.8</v>
      </c>
      <c r="G17" s="85">
        <v>700.1</v>
      </c>
      <c r="H17" s="60">
        <v>700.1</v>
      </c>
      <c r="I17" s="60">
        <v>700.1</v>
      </c>
      <c r="J17" s="82">
        <f t="shared" si="2"/>
        <v>3382.4999999999995</v>
      </c>
    </row>
    <row r="18" spans="1:12" ht="28.2">
      <c r="A18" s="3" t="s">
        <v>26</v>
      </c>
      <c r="B18" s="15" t="s">
        <v>25</v>
      </c>
      <c r="C18" s="16" t="s">
        <v>27</v>
      </c>
      <c r="D18" s="104">
        <v>174.1</v>
      </c>
      <c r="E18" s="65">
        <v>115.7</v>
      </c>
      <c r="F18" s="65">
        <v>209.5</v>
      </c>
      <c r="G18" s="85">
        <v>158</v>
      </c>
      <c r="H18" s="60">
        <v>170</v>
      </c>
      <c r="I18" s="60">
        <v>195</v>
      </c>
      <c r="J18" s="82">
        <f t="shared" si="2"/>
        <v>848.2</v>
      </c>
    </row>
    <row r="19" spans="1:12" ht="28.2">
      <c r="A19" s="3" t="s">
        <v>26</v>
      </c>
      <c r="B19" s="18" t="s">
        <v>11</v>
      </c>
      <c r="C19" s="16" t="s">
        <v>27</v>
      </c>
      <c r="D19" s="104">
        <v>1.5</v>
      </c>
      <c r="E19" s="65">
        <v>1.5</v>
      </c>
      <c r="F19" s="65">
        <v>1.5</v>
      </c>
      <c r="G19" s="85">
        <v>1.5</v>
      </c>
      <c r="H19" s="60">
        <v>1.5</v>
      </c>
      <c r="I19" s="60">
        <v>1.5</v>
      </c>
      <c r="J19" s="82">
        <f t="shared" si="2"/>
        <v>7.5</v>
      </c>
    </row>
    <row r="20" spans="1:12" s="8" customFormat="1" ht="28.8">
      <c r="A20" s="7" t="s">
        <v>22</v>
      </c>
      <c r="B20" s="12" t="s">
        <v>6</v>
      </c>
      <c r="C20" s="17" t="s">
        <v>27</v>
      </c>
      <c r="D20" s="103">
        <f>D21+D22</f>
        <v>478.08677</v>
      </c>
      <c r="E20" s="115">
        <f t="shared" ref="E20:I20" si="5">E21+E22</f>
        <v>308.50800000000004</v>
      </c>
      <c r="F20" s="95">
        <f t="shared" si="5"/>
        <v>405.5</v>
      </c>
      <c r="G20" s="84">
        <f t="shared" si="5"/>
        <v>823.7</v>
      </c>
      <c r="H20" s="59">
        <f t="shared" si="5"/>
        <v>370</v>
      </c>
      <c r="I20" s="59">
        <f t="shared" si="5"/>
        <v>372</v>
      </c>
      <c r="J20" s="82">
        <f t="shared" si="2"/>
        <v>2279.7080000000001</v>
      </c>
      <c r="L20" s="41"/>
    </row>
    <row r="21" spans="1:12" s="8" customFormat="1" ht="28.2">
      <c r="A21" s="3" t="s">
        <v>26</v>
      </c>
      <c r="B21" s="15" t="s">
        <v>25</v>
      </c>
      <c r="C21" s="16" t="s">
        <v>27</v>
      </c>
      <c r="D21" s="104">
        <v>310.18677000000002</v>
      </c>
      <c r="E21" s="116">
        <v>156.458</v>
      </c>
      <c r="F21" s="65">
        <v>176.78</v>
      </c>
      <c r="G21" s="85">
        <v>691</v>
      </c>
      <c r="H21" s="60">
        <v>294</v>
      </c>
      <c r="I21" s="60">
        <v>296</v>
      </c>
      <c r="J21" s="82">
        <f t="shared" si="2"/>
        <v>1614.2380000000001</v>
      </c>
      <c r="K21" s="8">
        <v>25</v>
      </c>
      <c r="L21" s="41"/>
    </row>
    <row r="22" spans="1:12" s="8" customFormat="1" ht="28.2">
      <c r="A22" s="3" t="s">
        <v>26</v>
      </c>
      <c r="B22" s="18" t="s">
        <v>11</v>
      </c>
      <c r="C22" s="16" t="s">
        <v>27</v>
      </c>
      <c r="D22" s="104">
        <v>167.9</v>
      </c>
      <c r="E22" s="116">
        <v>152.05000000000001</v>
      </c>
      <c r="F22" s="65">
        <v>228.72</v>
      </c>
      <c r="G22" s="85">
        <v>132.69999999999999</v>
      </c>
      <c r="H22" s="60">
        <v>76</v>
      </c>
      <c r="I22" s="60">
        <v>76</v>
      </c>
      <c r="J22" s="82">
        <f t="shared" si="2"/>
        <v>665.47</v>
      </c>
      <c r="K22" s="8">
        <v>-100</v>
      </c>
      <c r="L22" s="41"/>
    </row>
    <row r="23" spans="1:12" s="8" customFormat="1" ht="43.2">
      <c r="A23" s="7" t="s">
        <v>22</v>
      </c>
      <c r="B23" s="12" t="s">
        <v>42</v>
      </c>
      <c r="C23" s="13" t="s">
        <v>27</v>
      </c>
      <c r="D23" s="102">
        <f>D24+D25</f>
        <v>0</v>
      </c>
      <c r="E23" s="102">
        <f>E24+E25</f>
        <v>22.5</v>
      </c>
      <c r="F23" s="102">
        <f t="shared" ref="F23:I23" si="6">F24+F25</f>
        <v>0</v>
      </c>
      <c r="G23" s="113">
        <f t="shared" si="6"/>
        <v>0</v>
      </c>
      <c r="H23" s="102">
        <f t="shared" si="6"/>
        <v>0</v>
      </c>
      <c r="I23" s="102">
        <f t="shared" si="6"/>
        <v>0</v>
      </c>
      <c r="J23" s="82">
        <f t="shared" si="2"/>
        <v>22.5</v>
      </c>
      <c r="L23" s="41"/>
    </row>
    <row r="24" spans="1:12" s="8" customFormat="1" ht="28.2">
      <c r="A24" s="3" t="s">
        <v>26</v>
      </c>
      <c r="B24" s="15" t="s">
        <v>25</v>
      </c>
      <c r="C24" s="16" t="s">
        <v>27</v>
      </c>
      <c r="D24" s="104">
        <v>0</v>
      </c>
      <c r="E24" s="65">
        <v>0</v>
      </c>
      <c r="F24" s="65">
        <v>0</v>
      </c>
      <c r="G24" s="85">
        <v>0</v>
      </c>
      <c r="H24" s="60">
        <v>0</v>
      </c>
      <c r="I24" s="60">
        <v>0</v>
      </c>
      <c r="J24" s="82">
        <f t="shared" si="2"/>
        <v>0</v>
      </c>
      <c r="L24" s="41"/>
    </row>
    <row r="25" spans="1:12" s="8" customFormat="1" ht="28.2">
      <c r="A25" s="3" t="s">
        <v>26</v>
      </c>
      <c r="B25" s="18" t="s">
        <v>11</v>
      </c>
      <c r="C25" s="16" t="s">
        <v>27</v>
      </c>
      <c r="D25" s="104">
        <v>0</v>
      </c>
      <c r="E25" s="65">
        <v>22.5</v>
      </c>
      <c r="F25" s="65">
        <v>0</v>
      </c>
      <c r="G25" s="85">
        <v>0</v>
      </c>
      <c r="H25" s="60">
        <v>0</v>
      </c>
      <c r="I25" s="60">
        <v>0</v>
      </c>
      <c r="J25" s="82">
        <f t="shared" si="2"/>
        <v>22.5</v>
      </c>
      <c r="L25" s="41"/>
    </row>
    <row r="26" spans="1:12" s="8" customFormat="1" ht="28.2">
      <c r="A26" s="7" t="s">
        <v>22</v>
      </c>
      <c r="B26" s="19" t="s">
        <v>35</v>
      </c>
      <c r="C26" s="11" t="s">
        <v>27</v>
      </c>
      <c r="D26" s="102">
        <f>D27</f>
        <v>0</v>
      </c>
      <c r="E26" s="94">
        <f t="shared" ref="E26:G26" si="7">E27</f>
        <v>0</v>
      </c>
      <c r="F26" s="94">
        <f t="shared" si="7"/>
        <v>0</v>
      </c>
      <c r="G26" s="83">
        <f t="shared" si="7"/>
        <v>0</v>
      </c>
      <c r="H26" s="42">
        <f>H27</f>
        <v>233</v>
      </c>
      <c r="I26" s="42">
        <f>I27</f>
        <v>488</v>
      </c>
      <c r="J26" s="82">
        <f t="shared" si="2"/>
        <v>721</v>
      </c>
      <c r="L26" s="41"/>
    </row>
    <row r="27" spans="1:12" s="8" customFormat="1" ht="28.2">
      <c r="A27" s="3" t="s">
        <v>26</v>
      </c>
      <c r="B27" s="20" t="s">
        <v>11</v>
      </c>
      <c r="C27" s="16" t="s">
        <v>27</v>
      </c>
      <c r="D27" s="104">
        <v>0</v>
      </c>
      <c r="E27" s="65">
        <v>0</v>
      </c>
      <c r="F27" s="65">
        <v>0</v>
      </c>
      <c r="G27" s="85">
        <v>0</v>
      </c>
      <c r="H27" s="65">
        <v>233</v>
      </c>
      <c r="I27" s="65">
        <v>488</v>
      </c>
      <c r="J27" s="82">
        <f t="shared" si="2"/>
        <v>721</v>
      </c>
      <c r="L27" s="41"/>
    </row>
    <row r="28" spans="1:12" s="8" customFormat="1" ht="28.8">
      <c r="A28" s="7" t="s">
        <v>22</v>
      </c>
      <c r="B28" s="12" t="s">
        <v>7</v>
      </c>
      <c r="C28" s="17" t="s">
        <v>27</v>
      </c>
      <c r="D28" s="103">
        <f>D29</f>
        <v>0</v>
      </c>
      <c r="E28" s="95">
        <f t="shared" ref="E28:I30" si="8">E29</f>
        <v>10</v>
      </c>
      <c r="F28" s="95">
        <f t="shared" si="8"/>
        <v>20</v>
      </c>
      <c r="G28" s="84">
        <f t="shared" si="8"/>
        <v>20</v>
      </c>
      <c r="H28" s="59">
        <f t="shared" si="8"/>
        <v>20</v>
      </c>
      <c r="I28" s="59">
        <f t="shared" si="8"/>
        <v>20</v>
      </c>
      <c r="J28" s="82">
        <f t="shared" si="2"/>
        <v>90</v>
      </c>
      <c r="L28" s="41"/>
    </row>
    <row r="29" spans="1:12" s="8" customFormat="1" ht="28.2">
      <c r="A29" s="3" t="s">
        <v>26</v>
      </c>
      <c r="B29" s="18" t="s">
        <v>11</v>
      </c>
      <c r="C29" s="16" t="s">
        <v>27</v>
      </c>
      <c r="D29" s="104">
        <v>0</v>
      </c>
      <c r="E29" s="65">
        <v>10</v>
      </c>
      <c r="F29" s="65">
        <v>20</v>
      </c>
      <c r="G29" s="85">
        <v>20</v>
      </c>
      <c r="H29" s="60">
        <v>20</v>
      </c>
      <c r="I29" s="60">
        <v>20</v>
      </c>
      <c r="J29" s="82">
        <f t="shared" si="2"/>
        <v>90</v>
      </c>
      <c r="L29" s="41"/>
    </row>
    <row r="30" spans="1:12" s="8" customFormat="1" ht="28.8" hidden="1">
      <c r="A30" s="7" t="s">
        <v>22</v>
      </c>
      <c r="B30" s="12" t="s">
        <v>39</v>
      </c>
      <c r="C30" s="17" t="s">
        <v>27</v>
      </c>
      <c r="D30" s="103">
        <f>D31</f>
        <v>0</v>
      </c>
      <c r="E30" s="95">
        <f t="shared" si="8"/>
        <v>0</v>
      </c>
      <c r="F30" s="95">
        <f t="shared" si="8"/>
        <v>0</v>
      </c>
      <c r="G30" s="84">
        <f t="shared" si="8"/>
        <v>0</v>
      </c>
      <c r="H30" s="59">
        <f t="shared" si="8"/>
        <v>0</v>
      </c>
      <c r="I30" s="59"/>
      <c r="J30" s="82">
        <f t="shared" si="2"/>
        <v>0</v>
      </c>
      <c r="L30" s="41"/>
    </row>
    <row r="31" spans="1:12" s="8" customFormat="1" ht="28.2" hidden="1">
      <c r="A31" s="3" t="s">
        <v>26</v>
      </c>
      <c r="B31" s="18" t="s">
        <v>11</v>
      </c>
      <c r="C31" s="16" t="s">
        <v>27</v>
      </c>
      <c r="D31" s="104">
        <v>0</v>
      </c>
      <c r="E31" s="65">
        <v>0</v>
      </c>
      <c r="F31" s="65">
        <v>0</v>
      </c>
      <c r="G31" s="85">
        <v>0</v>
      </c>
      <c r="H31" s="60">
        <v>0</v>
      </c>
      <c r="I31" s="60"/>
      <c r="J31" s="82">
        <f t="shared" si="2"/>
        <v>0</v>
      </c>
      <c r="L31" s="41"/>
    </row>
    <row r="32" spans="1:12" s="8" customFormat="1" ht="42">
      <c r="A32" s="7" t="s">
        <v>22</v>
      </c>
      <c r="B32" s="50" t="s">
        <v>40</v>
      </c>
      <c r="C32" s="11" t="s">
        <v>27</v>
      </c>
      <c r="D32" s="102">
        <f>D34</f>
        <v>10</v>
      </c>
      <c r="E32" s="94">
        <f>E33+E34</f>
        <v>8.52</v>
      </c>
      <c r="F32" s="94">
        <f t="shared" ref="F32:I32" si="9">F33+F34</f>
        <v>4.0999999999999996</v>
      </c>
      <c r="G32" s="83">
        <f t="shared" si="9"/>
        <v>0</v>
      </c>
      <c r="H32" s="42">
        <f t="shared" si="9"/>
        <v>0</v>
      </c>
      <c r="I32" s="42">
        <f t="shared" si="9"/>
        <v>0</v>
      </c>
      <c r="J32" s="82">
        <f t="shared" si="2"/>
        <v>12.62</v>
      </c>
      <c r="L32" s="41"/>
    </row>
    <row r="33" spans="1:12" s="8" customFormat="1" ht="48" hidden="1" customHeight="1">
      <c r="A33" s="3" t="s">
        <v>26</v>
      </c>
      <c r="B33" s="15" t="s">
        <v>23</v>
      </c>
      <c r="C33" s="16" t="s">
        <v>27</v>
      </c>
      <c r="D33" s="104">
        <v>0</v>
      </c>
      <c r="E33" s="65">
        <v>0</v>
      </c>
      <c r="F33" s="65">
        <v>0</v>
      </c>
      <c r="G33" s="85">
        <v>0</v>
      </c>
      <c r="H33" s="60">
        <v>0</v>
      </c>
      <c r="I33" s="60"/>
      <c r="J33" s="82">
        <f t="shared" si="2"/>
        <v>0</v>
      </c>
      <c r="L33" s="41"/>
    </row>
    <row r="34" spans="1:12" s="8" customFormat="1" ht="48" customHeight="1">
      <c r="A34" s="3" t="s">
        <v>26</v>
      </c>
      <c r="B34" s="15" t="s">
        <v>25</v>
      </c>
      <c r="C34" s="16" t="s">
        <v>27</v>
      </c>
      <c r="D34" s="104">
        <v>10</v>
      </c>
      <c r="E34" s="65">
        <v>8.52</v>
      </c>
      <c r="F34" s="65">
        <v>4.0999999999999996</v>
      </c>
      <c r="G34" s="85">
        <v>0</v>
      </c>
      <c r="H34" s="60">
        <v>0</v>
      </c>
      <c r="I34" s="60">
        <v>0</v>
      </c>
      <c r="J34" s="82">
        <f t="shared" si="2"/>
        <v>12.62</v>
      </c>
      <c r="L34" s="41"/>
    </row>
    <row r="35" spans="1:12" s="8" customFormat="1" ht="28.8">
      <c r="A35" s="7" t="s">
        <v>22</v>
      </c>
      <c r="B35" s="12" t="s">
        <v>9</v>
      </c>
      <c r="C35" s="16" t="s">
        <v>27</v>
      </c>
      <c r="D35" s="103">
        <f>D36</f>
        <v>605.6</v>
      </c>
      <c r="E35" s="95">
        <f>E36</f>
        <v>588.9</v>
      </c>
      <c r="F35" s="95">
        <f t="shared" ref="F35:I35" si="10">F36</f>
        <v>786.8</v>
      </c>
      <c r="G35" s="84">
        <f t="shared" si="10"/>
        <v>641.79999999999995</v>
      </c>
      <c r="H35" s="95">
        <f t="shared" si="10"/>
        <v>641.79999999999995</v>
      </c>
      <c r="I35" s="95">
        <f t="shared" si="10"/>
        <v>641.79999999999995</v>
      </c>
      <c r="J35" s="82">
        <f t="shared" si="2"/>
        <v>3301.0999999999995</v>
      </c>
      <c r="L35" s="41"/>
    </row>
    <row r="36" spans="1:12" s="8" customFormat="1" ht="42">
      <c r="A36" s="3" t="s">
        <v>26</v>
      </c>
      <c r="B36" s="1" t="s">
        <v>24</v>
      </c>
      <c r="C36" s="16" t="s">
        <v>27</v>
      </c>
      <c r="D36" s="104">
        <v>605.6</v>
      </c>
      <c r="E36" s="65">
        <v>588.9</v>
      </c>
      <c r="F36" s="65">
        <v>786.8</v>
      </c>
      <c r="G36" s="85">
        <v>641.79999999999995</v>
      </c>
      <c r="H36" s="60">
        <v>641.79999999999995</v>
      </c>
      <c r="I36" s="60">
        <v>641.79999999999995</v>
      </c>
      <c r="J36" s="82">
        <f t="shared" si="2"/>
        <v>3301.0999999999995</v>
      </c>
      <c r="L36" s="41"/>
    </row>
    <row r="37" spans="1:12" s="8" customFormat="1" ht="30" hidden="1" customHeight="1">
      <c r="A37" s="7" t="s">
        <v>22</v>
      </c>
      <c r="B37" s="21" t="s">
        <v>12</v>
      </c>
      <c r="C37" s="16" t="s">
        <v>27</v>
      </c>
      <c r="D37" s="103">
        <f>D38</f>
        <v>0</v>
      </c>
      <c r="E37" s="95">
        <f t="shared" ref="E37:H37" si="11">E38</f>
        <v>0</v>
      </c>
      <c r="F37" s="95">
        <f t="shared" si="11"/>
        <v>0</v>
      </c>
      <c r="G37" s="84">
        <f t="shared" si="11"/>
        <v>0</v>
      </c>
      <c r="H37" s="59">
        <f t="shared" si="11"/>
        <v>0</v>
      </c>
      <c r="I37" s="59"/>
      <c r="J37" s="82">
        <f t="shared" si="2"/>
        <v>0</v>
      </c>
      <c r="L37" s="41"/>
    </row>
    <row r="38" spans="1:12" s="8" customFormat="1" ht="30" hidden="1" customHeight="1">
      <c r="A38" s="3" t="s">
        <v>26</v>
      </c>
      <c r="B38" s="15" t="s">
        <v>25</v>
      </c>
      <c r="C38" s="16" t="s">
        <v>27</v>
      </c>
      <c r="D38" s="104">
        <v>0</v>
      </c>
      <c r="E38" s="65">
        <v>0</v>
      </c>
      <c r="F38" s="65">
        <v>0</v>
      </c>
      <c r="G38" s="85">
        <v>0</v>
      </c>
      <c r="H38" s="60">
        <v>0</v>
      </c>
      <c r="I38" s="60"/>
      <c r="J38" s="82">
        <f t="shared" si="2"/>
        <v>0</v>
      </c>
      <c r="L38" s="41"/>
    </row>
    <row r="39" spans="1:12" s="8" customFormat="1" ht="43.2">
      <c r="A39" s="7" t="s">
        <v>22</v>
      </c>
      <c r="B39" s="12" t="s">
        <v>8</v>
      </c>
      <c r="C39" s="16" t="s">
        <v>27</v>
      </c>
      <c r="D39" s="103">
        <f>D40</f>
        <v>0.7</v>
      </c>
      <c r="E39" s="95">
        <f t="shared" ref="E39:K39" si="12">E40</f>
        <v>1.1000000000000001</v>
      </c>
      <c r="F39" s="95">
        <f t="shared" si="12"/>
        <v>3.7</v>
      </c>
      <c r="G39" s="84">
        <f t="shared" si="12"/>
        <v>2.2999999999999998</v>
      </c>
      <c r="H39" s="59">
        <f>H40</f>
        <v>2.2999999999999998</v>
      </c>
      <c r="I39" s="59">
        <f>I40</f>
        <v>2.2999999999999998</v>
      </c>
      <c r="J39" s="82">
        <f t="shared" si="2"/>
        <v>11.7</v>
      </c>
      <c r="K39" s="14">
        <f t="shared" si="12"/>
        <v>0</v>
      </c>
      <c r="L39" s="41"/>
    </row>
    <row r="40" spans="1:12" s="8" customFormat="1" ht="28.2">
      <c r="A40" s="3" t="s">
        <v>26</v>
      </c>
      <c r="B40" s="15" t="s">
        <v>25</v>
      </c>
      <c r="C40" s="16" t="s">
        <v>27</v>
      </c>
      <c r="D40" s="104">
        <v>0.7</v>
      </c>
      <c r="E40" s="65">
        <v>1.1000000000000001</v>
      </c>
      <c r="F40" s="65">
        <v>3.7</v>
      </c>
      <c r="G40" s="85">
        <v>2.2999999999999998</v>
      </c>
      <c r="H40" s="60">
        <v>2.2999999999999998</v>
      </c>
      <c r="I40" s="60">
        <v>2.2999999999999998</v>
      </c>
      <c r="J40" s="82">
        <f t="shared" si="2"/>
        <v>11.7</v>
      </c>
      <c r="L40" s="41"/>
    </row>
    <row r="41" spans="1:12" s="8" customFormat="1" ht="43.2">
      <c r="A41" s="7" t="s">
        <v>22</v>
      </c>
      <c r="B41" s="12" t="s">
        <v>10</v>
      </c>
      <c r="C41" s="16" t="s">
        <v>27</v>
      </c>
      <c r="D41" s="103">
        <f t="shared" ref="D41:I41" si="13">D42+D43</f>
        <v>241</v>
      </c>
      <c r="E41" s="95">
        <f t="shared" si="13"/>
        <v>262.7</v>
      </c>
      <c r="F41" s="95">
        <f t="shared" si="13"/>
        <v>272</v>
      </c>
      <c r="G41" s="84">
        <f t="shared" si="13"/>
        <v>266.7</v>
      </c>
      <c r="H41" s="59">
        <f t="shared" si="13"/>
        <v>275.60000000000002</v>
      </c>
      <c r="I41" s="59">
        <f t="shared" si="13"/>
        <v>285.10000000000002</v>
      </c>
      <c r="J41" s="82">
        <f t="shared" si="2"/>
        <v>1362.1</v>
      </c>
      <c r="L41" s="41"/>
    </row>
    <row r="42" spans="1:12" s="8" customFormat="1" ht="42">
      <c r="A42" s="3" t="s">
        <v>26</v>
      </c>
      <c r="B42" s="15" t="s">
        <v>23</v>
      </c>
      <c r="C42" s="16" t="s">
        <v>27</v>
      </c>
      <c r="D42" s="104">
        <v>241</v>
      </c>
      <c r="E42" s="65">
        <v>262.7</v>
      </c>
      <c r="F42" s="65">
        <v>272</v>
      </c>
      <c r="G42" s="85">
        <v>266.7</v>
      </c>
      <c r="H42" s="60">
        <v>275.60000000000002</v>
      </c>
      <c r="I42" s="60">
        <v>285.10000000000002</v>
      </c>
      <c r="J42" s="82">
        <f t="shared" si="2"/>
        <v>1362.1</v>
      </c>
      <c r="L42" s="41"/>
    </row>
    <row r="43" spans="1:12" s="8" customFormat="1" ht="28.2">
      <c r="A43" s="3" t="s">
        <v>26</v>
      </c>
      <c r="B43" s="15" t="s">
        <v>25</v>
      </c>
      <c r="C43" s="16" t="s">
        <v>27</v>
      </c>
      <c r="D43" s="104">
        <v>0</v>
      </c>
      <c r="E43" s="65">
        <v>0</v>
      </c>
      <c r="F43" s="65">
        <v>0</v>
      </c>
      <c r="G43" s="85">
        <v>0</v>
      </c>
      <c r="H43" s="60">
        <v>0</v>
      </c>
      <c r="I43" s="60">
        <v>0</v>
      </c>
      <c r="J43" s="82">
        <f t="shared" si="2"/>
        <v>0</v>
      </c>
      <c r="L43" s="41"/>
    </row>
  </sheetData>
  <mergeCells count="10">
    <mergeCell ref="C7:C8"/>
    <mergeCell ref="D7:J7"/>
    <mergeCell ref="A7:A8"/>
    <mergeCell ref="B7:B8"/>
    <mergeCell ref="E1:J1"/>
    <mergeCell ref="B4:F4"/>
    <mergeCell ref="B5:F5"/>
    <mergeCell ref="B6:F6"/>
    <mergeCell ref="F2:J2"/>
    <mergeCell ref="F3:J3"/>
  </mergeCells>
  <pageMargins left="0.70866141732283472" right="0.70866141732283472" top="0.74803149606299213" bottom="0.74803149606299213" header="0.31496062992125984" footer="0.31496062992125984"/>
  <pageSetup paperSize="9" scale="72" fitToHeight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215"/>
  <sheetViews>
    <sheetView zoomScale="99" zoomScaleNormal="99" workbookViewId="0">
      <selection activeCell="F3" sqref="F3:J3"/>
    </sheetView>
  </sheetViews>
  <sheetFormatPr defaultRowHeight="14.4"/>
  <cols>
    <col min="1" max="1" width="19.6640625" style="37" customWidth="1"/>
    <col min="2" max="2" width="36" style="37" customWidth="1"/>
    <col min="3" max="3" width="22" style="37" customWidth="1"/>
    <col min="4" max="4" width="13.33203125" style="48" hidden="1" customWidth="1"/>
    <col min="5" max="5" width="12" style="54" customWidth="1"/>
    <col min="6" max="6" width="12.44140625" style="51" customWidth="1"/>
    <col min="7" max="7" width="11.5546875" style="48" customWidth="1"/>
    <col min="8" max="9" width="12.6640625" style="48" customWidth="1"/>
    <col min="10" max="10" width="13.88671875" style="49" customWidth="1"/>
    <col min="11" max="11" width="0" hidden="1" customWidth="1"/>
    <col min="13" max="13" width="19.109375" customWidth="1"/>
  </cols>
  <sheetData>
    <row r="1" spans="1:13">
      <c r="A1" s="1"/>
      <c r="B1" s="1"/>
      <c r="C1" s="1"/>
      <c r="D1" s="43"/>
      <c r="E1" s="200" t="s">
        <v>37</v>
      </c>
      <c r="F1" s="200"/>
      <c r="G1" s="200"/>
      <c r="H1" s="200"/>
      <c r="I1" s="200"/>
      <c r="J1" s="200"/>
    </row>
    <row r="2" spans="1:13">
      <c r="A2" s="1"/>
      <c r="B2" s="1"/>
      <c r="C2" s="1"/>
      <c r="D2" s="43"/>
      <c r="E2" s="53"/>
      <c r="F2" s="213" t="s">
        <v>38</v>
      </c>
      <c r="G2" s="213"/>
      <c r="H2" s="213"/>
      <c r="I2" s="213"/>
      <c r="J2" s="213"/>
    </row>
    <row r="3" spans="1:13" ht="33" customHeight="1">
      <c r="A3" s="1"/>
      <c r="B3" s="1"/>
      <c r="C3" s="1"/>
      <c r="D3" s="43"/>
      <c r="E3" s="53"/>
      <c r="F3" s="214" t="s">
        <v>43</v>
      </c>
      <c r="G3" s="214"/>
      <c r="H3" s="214"/>
      <c r="I3" s="214"/>
      <c r="J3" s="214"/>
    </row>
    <row r="4" spans="1:13" ht="36.75" customHeight="1">
      <c r="A4" s="5"/>
      <c r="B4" s="201" t="s">
        <v>32</v>
      </c>
      <c r="C4" s="201"/>
      <c r="D4" s="201"/>
      <c r="E4" s="201"/>
      <c r="F4" s="201"/>
      <c r="G4" s="44"/>
      <c r="H4" s="44"/>
      <c r="I4" s="44"/>
      <c r="J4" s="45"/>
    </row>
    <row r="5" spans="1:13" ht="15.6">
      <c r="A5" s="5"/>
      <c r="B5" s="202" t="s">
        <v>33</v>
      </c>
      <c r="C5" s="202"/>
      <c r="D5" s="202"/>
      <c r="E5" s="202"/>
      <c r="F5" s="202"/>
      <c r="G5" s="44"/>
      <c r="H5" s="44"/>
      <c r="I5" s="44"/>
      <c r="J5" s="45"/>
    </row>
    <row r="6" spans="1:13" ht="16.2" thickBot="1">
      <c r="A6" s="5"/>
      <c r="B6" s="203" t="s">
        <v>31</v>
      </c>
      <c r="C6" s="203"/>
      <c r="D6" s="203"/>
      <c r="E6" s="203"/>
      <c r="F6" s="203"/>
      <c r="G6" s="46"/>
      <c r="H6" s="46"/>
      <c r="I6" s="46"/>
      <c r="J6" s="45"/>
    </row>
    <row r="7" spans="1:13" ht="21.75" customHeight="1">
      <c r="A7" s="204" t="s">
        <v>18</v>
      </c>
      <c r="B7" s="206" t="s">
        <v>17</v>
      </c>
      <c r="C7" s="208" t="s">
        <v>0</v>
      </c>
      <c r="D7" s="210" t="s">
        <v>34</v>
      </c>
      <c r="E7" s="210"/>
      <c r="F7" s="210"/>
      <c r="G7" s="210"/>
      <c r="H7" s="210"/>
      <c r="I7" s="211"/>
      <c r="J7" s="212"/>
    </row>
    <row r="8" spans="1:13" ht="35.25" customHeight="1" thickBot="1">
      <c r="A8" s="205"/>
      <c r="B8" s="207"/>
      <c r="C8" s="209"/>
      <c r="D8" s="76">
        <v>2019</v>
      </c>
      <c r="E8" s="62">
        <v>2020</v>
      </c>
      <c r="F8" s="62">
        <v>2021</v>
      </c>
      <c r="G8" s="62">
        <v>2022</v>
      </c>
      <c r="H8" s="62">
        <v>2023</v>
      </c>
      <c r="I8" s="146">
        <v>2024</v>
      </c>
      <c r="J8" s="47" t="s">
        <v>29</v>
      </c>
    </row>
    <row r="9" spans="1:13" ht="15.6">
      <c r="A9" s="215" t="s">
        <v>21</v>
      </c>
      <c r="B9" s="218" t="s">
        <v>41</v>
      </c>
      <c r="C9" s="27" t="s">
        <v>16</v>
      </c>
      <c r="D9" s="105">
        <f>D10+D11+D12+D13</f>
        <v>5395.0367699999988</v>
      </c>
      <c r="E9" s="117">
        <f>E10+E11+E12+E13</f>
        <v>5676.1279999999997</v>
      </c>
      <c r="F9" s="73">
        <f t="shared" ref="F9:I9" si="0">F10+F11+F12+F13</f>
        <v>6469.3</v>
      </c>
      <c r="G9" s="87">
        <f t="shared" si="0"/>
        <v>6963.6</v>
      </c>
      <c r="H9" s="66">
        <f t="shared" si="0"/>
        <v>6832</v>
      </c>
      <c r="I9" s="66">
        <f t="shared" si="0"/>
        <v>7162.3</v>
      </c>
      <c r="J9" s="174">
        <f>SUM(E9:I9)</f>
        <v>33103.328000000001</v>
      </c>
      <c r="K9" s="26">
        <f>SUM(D9:J9)</f>
        <v>71601.692769999994</v>
      </c>
      <c r="M9" s="64"/>
    </row>
    <row r="10" spans="1:13" ht="31.2">
      <c r="A10" s="216"/>
      <c r="B10" s="219"/>
      <c r="C10" s="10" t="s">
        <v>15</v>
      </c>
      <c r="D10" s="106">
        <f>D119+D124</f>
        <v>241</v>
      </c>
      <c r="E10" s="118">
        <f t="shared" ref="E10:I10" si="1">E119+E124</f>
        <v>262.7</v>
      </c>
      <c r="F10" s="96">
        <f t="shared" si="1"/>
        <v>272</v>
      </c>
      <c r="G10" s="123">
        <f t="shared" si="1"/>
        <v>266.7</v>
      </c>
      <c r="H10" s="67">
        <f t="shared" si="1"/>
        <v>275.60000000000002</v>
      </c>
      <c r="I10" s="67">
        <f t="shared" si="1"/>
        <v>285.10000000000002</v>
      </c>
      <c r="J10" s="174">
        <f t="shared" ref="J10:J12" si="2">SUM(E10:I10)</f>
        <v>1362.1</v>
      </c>
      <c r="M10" s="64"/>
    </row>
    <row r="11" spans="1:13" ht="15.6">
      <c r="A11" s="216"/>
      <c r="B11" s="219"/>
      <c r="C11" s="10" t="s">
        <v>14</v>
      </c>
      <c r="D11" s="106">
        <f>D106+D112</f>
        <v>0.7</v>
      </c>
      <c r="E11" s="118">
        <f>E96+E114</f>
        <v>9.52</v>
      </c>
      <c r="F11" s="96">
        <f>F106+F112+F96</f>
        <v>7.7</v>
      </c>
      <c r="G11" s="123">
        <f>G106+G112</f>
        <v>2.2999999999999998</v>
      </c>
      <c r="H11" s="67">
        <f>H106+H112+H39</f>
        <v>2.2999999999999998</v>
      </c>
      <c r="I11" s="67">
        <f>I106+I112+I39</f>
        <v>2.2999999999999998</v>
      </c>
      <c r="J11" s="174">
        <f t="shared" si="2"/>
        <v>24.12</v>
      </c>
      <c r="M11" s="64"/>
    </row>
    <row r="12" spans="1:13" ht="15.6">
      <c r="A12" s="216"/>
      <c r="B12" s="219"/>
      <c r="C12" s="10" t="s">
        <v>13</v>
      </c>
      <c r="D12" s="106">
        <f>D18+D29+D34+D40+D45+D50+D56+D61+D80+D103+D121+D126+D97</f>
        <v>5153.336769999999</v>
      </c>
      <c r="E12" s="118">
        <f>E18+E29+E34+E40+E45+E50+E56+E61+E80+E97+E103+E115+E121+E126+E72</f>
        <v>5403.9079999999994</v>
      </c>
      <c r="F12" s="96">
        <f>F18+F29+F34+F40+F45+F50+F56+F61+F80+F103+F121+F74+F86+F97+F23</f>
        <v>6189.6</v>
      </c>
      <c r="G12" s="123">
        <f>G18+G29+G34+G40+G45+G50+G56+G61+G80+G103+G121+G74+G86+G23</f>
        <v>6694.6</v>
      </c>
      <c r="H12" s="67">
        <f>H18+H29+H34+H40+H45+H50+H56+H61+H80+H103+H121+H74</f>
        <v>6554.1</v>
      </c>
      <c r="I12" s="67">
        <f>I18+I29+I34+I40+I45+I50+I56+I61+I80+I103+I121+I74</f>
        <v>6874.9000000000005</v>
      </c>
      <c r="J12" s="174">
        <f t="shared" si="2"/>
        <v>31717.108</v>
      </c>
    </row>
    <row r="13" spans="1:13" ht="31.8" thickBot="1">
      <c r="A13" s="217"/>
      <c r="B13" s="220"/>
      <c r="C13" s="28" t="s">
        <v>30</v>
      </c>
      <c r="D13" s="107">
        <v>0</v>
      </c>
      <c r="E13" s="97">
        <v>0</v>
      </c>
      <c r="F13" s="97">
        <v>0</v>
      </c>
      <c r="G13" s="88">
        <v>0</v>
      </c>
      <c r="H13" s="68">
        <v>0</v>
      </c>
      <c r="I13" s="68">
        <v>0</v>
      </c>
      <c r="J13" s="80">
        <f>SUM(E13:I13)</f>
        <v>0</v>
      </c>
    </row>
    <row r="14" spans="1:13" ht="47.4" thickBot="1">
      <c r="A14" s="135" t="s">
        <v>22</v>
      </c>
      <c r="B14" s="136" t="s">
        <v>4</v>
      </c>
      <c r="C14" s="137"/>
      <c r="D14" s="138">
        <f>D15</f>
        <v>788.6</v>
      </c>
      <c r="E14" s="139">
        <f t="shared" ref="E14:I14" si="3">E15</f>
        <v>880.2</v>
      </c>
      <c r="F14" s="139">
        <f>F15+F20</f>
        <v>905.2</v>
      </c>
      <c r="G14" s="140">
        <f>G15+G20</f>
        <v>1014.9</v>
      </c>
      <c r="H14" s="141">
        <f t="shared" si="3"/>
        <v>1012.4</v>
      </c>
      <c r="I14" s="141">
        <f t="shared" si="3"/>
        <v>1012.4</v>
      </c>
      <c r="J14" s="152">
        <f>SUM(E14:I14)</f>
        <v>4825.1000000000004</v>
      </c>
    </row>
    <row r="15" spans="1:13" ht="15.6">
      <c r="A15" s="182" t="s">
        <v>26</v>
      </c>
      <c r="B15" s="185" t="s">
        <v>23</v>
      </c>
      <c r="C15" s="30" t="s">
        <v>16</v>
      </c>
      <c r="D15" s="111">
        <f>D18</f>
        <v>788.6</v>
      </c>
      <c r="E15" s="100">
        <f t="shared" ref="E15:I15" si="4">E18</f>
        <v>880.2</v>
      </c>
      <c r="F15" s="100">
        <f t="shared" si="4"/>
        <v>893.2</v>
      </c>
      <c r="G15" s="92">
        <f t="shared" si="4"/>
        <v>1012.4</v>
      </c>
      <c r="H15" s="72">
        <f t="shared" si="4"/>
        <v>1012.4</v>
      </c>
      <c r="I15" s="72">
        <f t="shared" si="4"/>
        <v>1012.4</v>
      </c>
      <c r="J15" s="174">
        <f>SUM(E15:I15)</f>
        <v>4810.6000000000004</v>
      </c>
    </row>
    <row r="16" spans="1:13" ht="15.6">
      <c r="A16" s="183"/>
      <c r="B16" s="186"/>
      <c r="C16" s="22" t="s">
        <v>15</v>
      </c>
      <c r="D16" s="108">
        <v>0</v>
      </c>
      <c r="E16" s="98">
        <v>0</v>
      </c>
      <c r="F16" s="98">
        <v>0</v>
      </c>
      <c r="G16" s="89">
        <v>0</v>
      </c>
      <c r="H16" s="69">
        <v>0</v>
      </c>
      <c r="I16" s="148">
        <v>0</v>
      </c>
      <c r="J16" s="174">
        <f t="shared" ref="J16:J19" si="5">SUM(E16:I16)</f>
        <v>0</v>
      </c>
    </row>
    <row r="17" spans="1:10" ht="15.6">
      <c r="A17" s="183"/>
      <c r="B17" s="186"/>
      <c r="C17" s="22" t="s">
        <v>14</v>
      </c>
      <c r="D17" s="108">
        <v>0</v>
      </c>
      <c r="E17" s="98">
        <v>0</v>
      </c>
      <c r="F17" s="98">
        <v>0</v>
      </c>
      <c r="G17" s="89">
        <v>0</v>
      </c>
      <c r="H17" s="69">
        <v>0</v>
      </c>
      <c r="I17" s="148">
        <v>0</v>
      </c>
      <c r="J17" s="174">
        <f t="shared" si="5"/>
        <v>0</v>
      </c>
    </row>
    <row r="18" spans="1:10" ht="15.6">
      <c r="A18" s="183"/>
      <c r="B18" s="186"/>
      <c r="C18" s="22" t="s">
        <v>13</v>
      </c>
      <c r="D18" s="108">
        <v>788.6</v>
      </c>
      <c r="E18" s="98">
        <v>880.2</v>
      </c>
      <c r="F18" s="98">
        <v>893.2</v>
      </c>
      <c r="G18" s="89">
        <v>1012.4</v>
      </c>
      <c r="H18" s="69">
        <v>1012.4</v>
      </c>
      <c r="I18" s="148">
        <v>1012.4</v>
      </c>
      <c r="J18" s="174">
        <f t="shared" si="5"/>
        <v>4810.6000000000004</v>
      </c>
    </row>
    <row r="19" spans="1:10" ht="31.8" thickBot="1">
      <c r="A19" s="184"/>
      <c r="B19" s="187"/>
      <c r="C19" s="29" t="s">
        <v>30</v>
      </c>
      <c r="D19" s="109">
        <v>0</v>
      </c>
      <c r="E19" s="74">
        <v>0</v>
      </c>
      <c r="F19" s="74">
        <v>0</v>
      </c>
      <c r="G19" s="90">
        <v>0</v>
      </c>
      <c r="H19" s="70">
        <v>0</v>
      </c>
      <c r="I19" s="150">
        <v>0</v>
      </c>
      <c r="J19" s="174">
        <f t="shared" si="5"/>
        <v>0</v>
      </c>
    </row>
    <row r="20" spans="1:10" ht="15.75" customHeight="1">
      <c r="A20" s="182" t="s">
        <v>26</v>
      </c>
      <c r="B20" s="185" t="s">
        <v>25</v>
      </c>
      <c r="C20" s="27" t="s">
        <v>16</v>
      </c>
      <c r="D20" s="105">
        <f>D21+D22+D23+D24</f>
        <v>0</v>
      </c>
      <c r="E20" s="73">
        <f t="shared" ref="E20:I20" si="6">E21+E22+E23+E24</f>
        <v>0</v>
      </c>
      <c r="F20" s="73">
        <f t="shared" si="6"/>
        <v>12</v>
      </c>
      <c r="G20" s="87">
        <f t="shared" si="6"/>
        <v>2.5</v>
      </c>
      <c r="H20" s="66">
        <f t="shared" si="6"/>
        <v>0</v>
      </c>
      <c r="I20" s="66">
        <f t="shared" si="6"/>
        <v>0</v>
      </c>
      <c r="J20" s="129">
        <f>SUM(E20:I20)</f>
        <v>14.5</v>
      </c>
    </row>
    <row r="21" spans="1:10" ht="15.6">
      <c r="A21" s="183"/>
      <c r="B21" s="186"/>
      <c r="C21" s="22" t="s">
        <v>15</v>
      </c>
      <c r="D21" s="108">
        <v>0</v>
      </c>
      <c r="E21" s="98">
        <v>0</v>
      </c>
      <c r="F21" s="98">
        <v>0</v>
      </c>
      <c r="G21" s="89">
        <v>0</v>
      </c>
      <c r="H21" s="69">
        <v>0</v>
      </c>
      <c r="I21" s="148">
        <v>0</v>
      </c>
      <c r="J21" s="129">
        <f t="shared" ref="J21:J24" si="7">SUM(E21:I21)</f>
        <v>0</v>
      </c>
    </row>
    <row r="22" spans="1:10" ht="15.6">
      <c r="A22" s="183"/>
      <c r="B22" s="186"/>
      <c r="C22" s="22" t="s">
        <v>14</v>
      </c>
      <c r="D22" s="108">
        <v>0</v>
      </c>
      <c r="E22" s="98">
        <v>0</v>
      </c>
      <c r="F22" s="98">
        <v>0</v>
      </c>
      <c r="G22" s="89">
        <v>0</v>
      </c>
      <c r="H22" s="69">
        <v>0</v>
      </c>
      <c r="I22" s="148">
        <v>0</v>
      </c>
      <c r="J22" s="129">
        <f t="shared" si="7"/>
        <v>0</v>
      </c>
    </row>
    <row r="23" spans="1:10" ht="15.6">
      <c r="A23" s="183"/>
      <c r="B23" s="186"/>
      <c r="C23" s="22" t="s">
        <v>13</v>
      </c>
      <c r="D23" s="108">
        <v>0</v>
      </c>
      <c r="E23" s="98">
        <v>0</v>
      </c>
      <c r="F23" s="98">
        <v>12</v>
      </c>
      <c r="G23" s="89">
        <v>2.5</v>
      </c>
      <c r="H23" s="69">
        <v>0</v>
      </c>
      <c r="I23" s="148">
        <v>0</v>
      </c>
      <c r="J23" s="129">
        <f t="shared" si="7"/>
        <v>14.5</v>
      </c>
    </row>
    <row r="24" spans="1:10" ht="31.8" thickBot="1">
      <c r="A24" s="184"/>
      <c r="B24" s="187"/>
      <c r="C24" s="29" t="s">
        <v>30</v>
      </c>
      <c r="D24" s="109">
        <v>0</v>
      </c>
      <c r="E24" s="74">
        <v>0</v>
      </c>
      <c r="F24" s="74">
        <v>0</v>
      </c>
      <c r="G24" s="90">
        <v>0</v>
      </c>
      <c r="H24" s="70">
        <v>0</v>
      </c>
      <c r="I24" s="150">
        <v>0</v>
      </c>
      <c r="J24" s="129">
        <f t="shared" si="7"/>
        <v>0</v>
      </c>
    </row>
    <row r="25" spans="1:10" ht="22.5" customHeight="1" thickBot="1">
      <c r="A25" s="38" t="s">
        <v>22</v>
      </c>
      <c r="B25" s="35" t="s">
        <v>1</v>
      </c>
      <c r="C25" s="31"/>
      <c r="D25" s="110">
        <f>D26+D31</f>
        <v>2528.1499999999996</v>
      </c>
      <c r="E25" s="99">
        <f t="shared" ref="E25:I25" si="8">E26+E31</f>
        <v>2865.1</v>
      </c>
      <c r="F25" s="99">
        <f t="shared" si="8"/>
        <v>3190.2</v>
      </c>
      <c r="G25" s="91">
        <f t="shared" si="8"/>
        <v>3334.6</v>
      </c>
      <c r="H25" s="71">
        <f t="shared" si="8"/>
        <v>3405.3</v>
      </c>
      <c r="I25" s="71">
        <f t="shared" si="8"/>
        <v>3444.1</v>
      </c>
      <c r="J25" s="80">
        <f>SUM(E25:I25)</f>
        <v>16239.300000000001</v>
      </c>
    </row>
    <row r="26" spans="1:10" ht="15.6">
      <c r="A26" s="188" t="s">
        <v>26</v>
      </c>
      <c r="B26" s="190" t="s">
        <v>23</v>
      </c>
      <c r="C26" s="30" t="s">
        <v>16</v>
      </c>
      <c r="D26" s="111">
        <f>D27+D28+D29+D30</f>
        <v>2220.4499999999998</v>
      </c>
      <c r="E26" s="100">
        <f t="shared" ref="E26:I26" si="9">E27+E28+E29+E30</f>
        <v>2533.4</v>
      </c>
      <c r="F26" s="100">
        <f t="shared" si="9"/>
        <v>2611.5</v>
      </c>
      <c r="G26" s="92">
        <f t="shared" si="9"/>
        <v>2941</v>
      </c>
      <c r="H26" s="72">
        <f t="shared" si="9"/>
        <v>2941</v>
      </c>
      <c r="I26" s="72">
        <f t="shared" si="9"/>
        <v>2941</v>
      </c>
      <c r="J26" s="174">
        <f>SUM(E26:I26)</f>
        <v>13967.9</v>
      </c>
    </row>
    <row r="27" spans="1:10" ht="16.5" customHeight="1">
      <c r="A27" s="189"/>
      <c r="B27" s="191"/>
      <c r="C27" s="22" t="s">
        <v>15</v>
      </c>
      <c r="D27" s="108">
        <v>0</v>
      </c>
      <c r="E27" s="98">
        <v>0</v>
      </c>
      <c r="F27" s="98">
        <v>0</v>
      </c>
      <c r="G27" s="89">
        <v>0</v>
      </c>
      <c r="H27" s="69">
        <v>0</v>
      </c>
      <c r="I27" s="69">
        <v>0</v>
      </c>
      <c r="J27" s="174">
        <f t="shared" ref="J27:J35" si="10">SUM(E27:I27)</f>
        <v>0</v>
      </c>
    </row>
    <row r="28" spans="1:10" ht="15.6">
      <c r="A28" s="189"/>
      <c r="B28" s="191"/>
      <c r="C28" s="22" t="s">
        <v>14</v>
      </c>
      <c r="D28" s="108">
        <v>0</v>
      </c>
      <c r="E28" s="98">
        <v>0</v>
      </c>
      <c r="F28" s="98">
        <v>0</v>
      </c>
      <c r="G28" s="89">
        <v>0</v>
      </c>
      <c r="H28" s="69">
        <v>0</v>
      </c>
      <c r="I28" s="69">
        <v>0</v>
      </c>
      <c r="J28" s="174">
        <f t="shared" si="10"/>
        <v>0</v>
      </c>
    </row>
    <row r="29" spans="1:10" ht="15.6">
      <c r="A29" s="189"/>
      <c r="B29" s="191"/>
      <c r="C29" s="22" t="s">
        <v>13</v>
      </c>
      <c r="D29" s="108">
        <v>2220.4499999999998</v>
      </c>
      <c r="E29" s="98">
        <v>2533.4</v>
      </c>
      <c r="F29" s="98">
        <v>2611.5</v>
      </c>
      <c r="G29" s="89">
        <v>2941</v>
      </c>
      <c r="H29" s="69">
        <v>2941</v>
      </c>
      <c r="I29" s="69">
        <v>2941</v>
      </c>
      <c r="J29" s="174">
        <f t="shared" si="10"/>
        <v>13967.9</v>
      </c>
    </row>
    <row r="30" spans="1:10" ht="31.2">
      <c r="A30" s="189"/>
      <c r="B30" s="191"/>
      <c r="C30" s="22" t="s">
        <v>30</v>
      </c>
      <c r="D30" s="108">
        <v>0</v>
      </c>
      <c r="E30" s="98">
        <v>0</v>
      </c>
      <c r="F30" s="98">
        <v>0</v>
      </c>
      <c r="G30" s="89">
        <v>0</v>
      </c>
      <c r="H30" s="69">
        <v>0</v>
      </c>
      <c r="I30" s="69">
        <v>0</v>
      </c>
      <c r="J30" s="174">
        <f t="shared" si="10"/>
        <v>0</v>
      </c>
    </row>
    <row r="31" spans="1:10" ht="15.6">
      <c r="A31" s="183" t="s">
        <v>26</v>
      </c>
      <c r="B31" s="186" t="s">
        <v>25</v>
      </c>
      <c r="C31" s="130" t="s">
        <v>16</v>
      </c>
      <c r="D31" s="131">
        <f>D32+D33+D34+D35</f>
        <v>307.7</v>
      </c>
      <c r="E31" s="132">
        <f t="shared" ref="E31:I31" si="11">E32+E33+E34+E35</f>
        <v>331.7</v>
      </c>
      <c r="F31" s="132">
        <f t="shared" si="11"/>
        <v>578.70000000000005</v>
      </c>
      <c r="G31" s="133">
        <f t="shared" si="11"/>
        <v>393.6</v>
      </c>
      <c r="H31" s="134">
        <f t="shared" si="11"/>
        <v>464.3</v>
      </c>
      <c r="I31" s="134">
        <f t="shared" si="11"/>
        <v>503.1</v>
      </c>
      <c r="J31" s="174">
        <f t="shared" si="10"/>
        <v>2271.4</v>
      </c>
    </row>
    <row r="32" spans="1:10" ht="19.5" customHeight="1">
      <c r="A32" s="183"/>
      <c r="B32" s="186"/>
      <c r="C32" s="22" t="s">
        <v>15</v>
      </c>
      <c r="D32" s="108">
        <v>0</v>
      </c>
      <c r="E32" s="98">
        <v>0</v>
      </c>
      <c r="F32" s="98">
        <v>0</v>
      </c>
      <c r="G32" s="89">
        <v>0</v>
      </c>
      <c r="H32" s="69">
        <v>0</v>
      </c>
      <c r="I32" s="148">
        <v>0</v>
      </c>
      <c r="J32" s="174">
        <f t="shared" si="10"/>
        <v>0</v>
      </c>
    </row>
    <row r="33" spans="1:10" ht="15.6">
      <c r="A33" s="183"/>
      <c r="B33" s="186"/>
      <c r="C33" s="22" t="s">
        <v>14</v>
      </c>
      <c r="D33" s="108">
        <v>0</v>
      </c>
      <c r="E33" s="98">
        <v>0</v>
      </c>
      <c r="F33" s="98">
        <v>0</v>
      </c>
      <c r="G33" s="89">
        <v>0</v>
      </c>
      <c r="H33" s="69">
        <v>0</v>
      </c>
      <c r="I33" s="148">
        <v>0</v>
      </c>
      <c r="J33" s="174">
        <f t="shared" si="10"/>
        <v>0</v>
      </c>
    </row>
    <row r="34" spans="1:10" ht="15.6">
      <c r="A34" s="183"/>
      <c r="B34" s="186"/>
      <c r="C34" s="22" t="s">
        <v>13</v>
      </c>
      <c r="D34" s="108">
        <v>307.7</v>
      </c>
      <c r="E34" s="98">
        <v>331.7</v>
      </c>
      <c r="F34" s="98">
        <v>578.70000000000005</v>
      </c>
      <c r="G34" s="89">
        <v>393.6</v>
      </c>
      <c r="H34" s="69">
        <v>464.3</v>
      </c>
      <c r="I34" s="148">
        <v>503.1</v>
      </c>
      <c r="J34" s="174">
        <f t="shared" si="10"/>
        <v>2271.4</v>
      </c>
    </row>
    <row r="35" spans="1:10" ht="31.8" thickBot="1">
      <c r="A35" s="183"/>
      <c r="B35" s="186"/>
      <c r="C35" s="124" t="s">
        <v>30</v>
      </c>
      <c r="D35" s="125">
        <v>0</v>
      </c>
      <c r="E35" s="126">
        <v>0</v>
      </c>
      <c r="F35" s="126">
        <v>0</v>
      </c>
      <c r="G35" s="127">
        <v>0</v>
      </c>
      <c r="H35" s="128">
        <v>0</v>
      </c>
      <c r="I35" s="149">
        <v>0</v>
      </c>
      <c r="J35" s="174">
        <f t="shared" si="10"/>
        <v>0</v>
      </c>
    </row>
    <row r="36" spans="1:10" ht="72" customHeight="1">
      <c r="A36" s="33" t="s">
        <v>22</v>
      </c>
      <c r="B36" s="34" t="s">
        <v>5</v>
      </c>
      <c r="C36" s="30"/>
      <c r="D36" s="105">
        <f>D37+D42+D47</f>
        <v>742.9</v>
      </c>
      <c r="E36" s="73">
        <f t="shared" ref="E36:I36" si="12">E37+E42+E47</f>
        <v>728.6</v>
      </c>
      <c r="F36" s="73">
        <f t="shared" si="12"/>
        <v>881.8</v>
      </c>
      <c r="G36" s="87">
        <f t="shared" si="12"/>
        <v>859.6</v>
      </c>
      <c r="H36" s="66">
        <f t="shared" si="12"/>
        <v>871.6</v>
      </c>
      <c r="I36" s="66">
        <f t="shared" si="12"/>
        <v>896.6</v>
      </c>
      <c r="J36" s="129">
        <f>SUM(E36:I36)</f>
        <v>4238.2</v>
      </c>
    </row>
    <row r="37" spans="1:10" ht="15.6">
      <c r="A37" s="192" t="s">
        <v>26</v>
      </c>
      <c r="B37" s="193" t="s">
        <v>23</v>
      </c>
      <c r="C37" s="22" t="s">
        <v>16</v>
      </c>
      <c r="D37" s="108">
        <f>D38+D39+D40+D41</f>
        <v>567.29999999999995</v>
      </c>
      <c r="E37" s="98">
        <f t="shared" ref="E37:G37" si="13">E38+E39+E40+E41</f>
        <v>611.4</v>
      </c>
      <c r="F37" s="98">
        <f t="shared" si="13"/>
        <v>670.8</v>
      </c>
      <c r="G37" s="89">
        <f t="shared" si="13"/>
        <v>700.1</v>
      </c>
      <c r="H37" s="69">
        <f>H38+H39+H40+H41</f>
        <v>700.1</v>
      </c>
      <c r="I37" s="69">
        <f>I38+I39+I40+I41</f>
        <v>700.1</v>
      </c>
      <c r="J37" s="79">
        <f>SUM(E37:I37)</f>
        <v>3382.4999999999995</v>
      </c>
    </row>
    <row r="38" spans="1:10" ht="15.6">
      <c r="A38" s="183"/>
      <c r="B38" s="186"/>
      <c r="C38" s="22" t="s">
        <v>15</v>
      </c>
      <c r="D38" s="108">
        <v>0</v>
      </c>
      <c r="E38" s="98">
        <v>0</v>
      </c>
      <c r="F38" s="98">
        <v>0</v>
      </c>
      <c r="G38" s="89">
        <v>0</v>
      </c>
      <c r="H38" s="69">
        <v>0</v>
      </c>
      <c r="I38" s="69">
        <v>0</v>
      </c>
      <c r="J38" s="79">
        <f t="shared" ref="J38:J41" si="14">SUM(E38:I38)</f>
        <v>0</v>
      </c>
    </row>
    <row r="39" spans="1:10" ht="15.6">
      <c r="A39" s="183"/>
      <c r="B39" s="186"/>
      <c r="C39" s="22" t="s">
        <v>14</v>
      </c>
      <c r="D39" s="108">
        <v>0</v>
      </c>
      <c r="E39" s="98">
        <v>0</v>
      </c>
      <c r="F39" s="98">
        <v>0</v>
      </c>
      <c r="G39" s="89">
        <v>0</v>
      </c>
      <c r="H39" s="69">
        <v>0</v>
      </c>
      <c r="I39" s="69">
        <v>0</v>
      </c>
      <c r="J39" s="79">
        <f t="shared" si="14"/>
        <v>0</v>
      </c>
    </row>
    <row r="40" spans="1:10" ht="15.6">
      <c r="A40" s="183"/>
      <c r="B40" s="186"/>
      <c r="C40" s="22" t="s">
        <v>13</v>
      </c>
      <c r="D40" s="108">
        <v>567.29999999999995</v>
      </c>
      <c r="E40" s="98">
        <v>611.4</v>
      </c>
      <c r="F40" s="98">
        <v>670.8</v>
      </c>
      <c r="G40" s="89">
        <v>700.1</v>
      </c>
      <c r="H40" s="69">
        <v>700.1</v>
      </c>
      <c r="I40" s="148">
        <v>700.1</v>
      </c>
      <c r="J40" s="79">
        <f t="shared" si="14"/>
        <v>3382.4999999999995</v>
      </c>
    </row>
    <row r="41" spans="1:10" ht="31.2">
      <c r="A41" s="194"/>
      <c r="B41" s="195"/>
      <c r="C41" s="22" t="s">
        <v>30</v>
      </c>
      <c r="D41" s="108">
        <v>0</v>
      </c>
      <c r="E41" s="98">
        <v>0</v>
      </c>
      <c r="F41" s="98">
        <v>0</v>
      </c>
      <c r="G41" s="89">
        <v>0</v>
      </c>
      <c r="H41" s="69">
        <v>0</v>
      </c>
      <c r="I41" s="69">
        <v>0</v>
      </c>
      <c r="J41" s="79">
        <f t="shared" si="14"/>
        <v>0</v>
      </c>
    </row>
    <row r="42" spans="1:10" ht="15.6">
      <c r="A42" s="192" t="s">
        <v>26</v>
      </c>
      <c r="B42" s="193" t="s">
        <v>25</v>
      </c>
      <c r="C42" s="22" t="s">
        <v>16</v>
      </c>
      <c r="D42" s="108">
        <f>D43+D44+D45+D46</f>
        <v>174.1</v>
      </c>
      <c r="E42" s="98">
        <f t="shared" ref="E42:I42" si="15">E43+E44+E45+E46</f>
        <v>115.7</v>
      </c>
      <c r="F42" s="98">
        <f t="shared" si="15"/>
        <v>209.5</v>
      </c>
      <c r="G42" s="89">
        <f>G43+G44+G45</f>
        <v>158</v>
      </c>
      <c r="H42" s="69">
        <f t="shared" si="15"/>
        <v>170</v>
      </c>
      <c r="I42" s="69">
        <f t="shared" si="15"/>
        <v>195</v>
      </c>
      <c r="J42" s="79">
        <f>SUM(E42:I42)</f>
        <v>848.2</v>
      </c>
    </row>
    <row r="43" spans="1:10" ht="15.6">
      <c r="A43" s="183"/>
      <c r="B43" s="186"/>
      <c r="C43" s="22" t="s">
        <v>15</v>
      </c>
      <c r="D43" s="108">
        <v>0</v>
      </c>
      <c r="E43" s="98">
        <v>0</v>
      </c>
      <c r="F43" s="98">
        <v>0</v>
      </c>
      <c r="G43" s="89">
        <v>0</v>
      </c>
      <c r="H43" s="69">
        <v>0</v>
      </c>
      <c r="I43" s="69">
        <v>0</v>
      </c>
      <c r="J43" s="79">
        <f t="shared" ref="J43:J46" si="16">SUM(E43:I43)</f>
        <v>0</v>
      </c>
    </row>
    <row r="44" spans="1:10" ht="15.6">
      <c r="A44" s="183"/>
      <c r="B44" s="186"/>
      <c r="C44" s="22" t="s">
        <v>14</v>
      </c>
      <c r="D44" s="108">
        <v>0</v>
      </c>
      <c r="E44" s="98">
        <v>0</v>
      </c>
      <c r="F44" s="98">
        <v>0</v>
      </c>
      <c r="G44" s="89">
        <v>0</v>
      </c>
      <c r="H44" s="69">
        <v>0</v>
      </c>
      <c r="I44" s="69">
        <v>0</v>
      </c>
      <c r="J44" s="79">
        <f t="shared" si="16"/>
        <v>0</v>
      </c>
    </row>
    <row r="45" spans="1:10" ht="15.6">
      <c r="A45" s="183"/>
      <c r="B45" s="186"/>
      <c r="C45" s="22" t="s">
        <v>13</v>
      </c>
      <c r="D45" s="108">
        <v>174.1</v>
      </c>
      <c r="E45" s="98">
        <v>115.7</v>
      </c>
      <c r="F45" s="98">
        <v>209.5</v>
      </c>
      <c r="G45" s="89">
        <v>158</v>
      </c>
      <c r="H45" s="69">
        <v>170</v>
      </c>
      <c r="I45" s="148">
        <v>195</v>
      </c>
      <c r="J45" s="79">
        <f t="shared" si="16"/>
        <v>848.2</v>
      </c>
    </row>
    <row r="46" spans="1:10" ht="31.2">
      <c r="A46" s="194"/>
      <c r="B46" s="195"/>
      <c r="C46" s="22" t="s">
        <v>30</v>
      </c>
      <c r="D46" s="108">
        <v>0</v>
      </c>
      <c r="E46" s="98">
        <v>0</v>
      </c>
      <c r="F46" s="98">
        <v>0</v>
      </c>
      <c r="G46" s="89">
        <v>0</v>
      </c>
      <c r="H46" s="69">
        <v>0</v>
      </c>
      <c r="I46" s="69">
        <v>0</v>
      </c>
      <c r="J46" s="79">
        <f t="shared" si="16"/>
        <v>0</v>
      </c>
    </row>
    <row r="47" spans="1:10" ht="15.6">
      <c r="A47" s="192" t="s">
        <v>26</v>
      </c>
      <c r="B47" s="196" t="s">
        <v>11</v>
      </c>
      <c r="C47" s="22" t="s">
        <v>16</v>
      </c>
      <c r="D47" s="108">
        <f>D48+D49+D50+D51</f>
        <v>1.5</v>
      </c>
      <c r="E47" s="98">
        <f t="shared" ref="E47:I47" si="17">E48+E49+E50+E51</f>
        <v>1.5</v>
      </c>
      <c r="F47" s="98">
        <f t="shared" si="17"/>
        <v>1.5</v>
      </c>
      <c r="G47" s="89">
        <f t="shared" si="17"/>
        <v>1.5</v>
      </c>
      <c r="H47" s="69">
        <f t="shared" si="17"/>
        <v>1.5</v>
      </c>
      <c r="I47" s="69">
        <f t="shared" si="17"/>
        <v>1.5</v>
      </c>
      <c r="J47" s="79">
        <f>SUM(E47:I47)</f>
        <v>7.5</v>
      </c>
    </row>
    <row r="48" spans="1:10" ht="15.6">
      <c r="A48" s="183"/>
      <c r="B48" s="197"/>
      <c r="C48" s="22" t="s">
        <v>15</v>
      </c>
      <c r="D48" s="108">
        <v>0</v>
      </c>
      <c r="E48" s="98">
        <v>0</v>
      </c>
      <c r="F48" s="98">
        <v>0</v>
      </c>
      <c r="G48" s="89">
        <v>0</v>
      </c>
      <c r="H48" s="69">
        <v>0</v>
      </c>
      <c r="I48" s="148">
        <v>0</v>
      </c>
      <c r="J48" s="79">
        <f t="shared" ref="J48:J51" si="18">SUM(E48:I48)</f>
        <v>0</v>
      </c>
    </row>
    <row r="49" spans="1:10" ht="15.6">
      <c r="A49" s="183"/>
      <c r="B49" s="197"/>
      <c r="C49" s="22" t="s">
        <v>14</v>
      </c>
      <c r="D49" s="108">
        <v>0</v>
      </c>
      <c r="E49" s="98">
        <v>0</v>
      </c>
      <c r="F49" s="98">
        <v>0</v>
      </c>
      <c r="G49" s="89">
        <v>0</v>
      </c>
      <c r="H49" s="69">
        <v>0</v>
      </c>
      <c r="I49" s="148">
        <v>0</v>
      </c>
      <c r="J49" s="79">
        <f t="shared" si="18"/>
        <v>0</v>
      </c>
    </row>
    <row r="50" spans="1:10" ht="15.6">
      <c r="A50" s="183"/>
      <c r="B50" s="197"/>
      <c r="C50" s="22" t="s">
        <v>13</v>
      </c>
      <c r="D50" s="108">
        <v>1.5</v>
      </c>
      <c r="E50" s="98">
        <v>1.5</v>
      </c>
      <c r="F50" s="98">
        <v>1.5</v>
      </c>
      <c r="G50" s="89">
        <v>1.5</v>
      </c>
      <c r="H50" s="69">
        <v>1.5</v>
      </c>
      <c r="I50" s="148">
        <v>1.5</v>
      </c>
      <c r="J50" s="79">
        <f t="shared" si="18"/>
        <v>7.5</v>
      </c>
    </row>
    <row r="51" spans="1:10" ht="31.8" thickBot="1">
      <c r="A51" s="184"/>
      <c r="B51" s="198"/>
      <c r="C51" s="29" t="s">
        <v>30</v>
      </c>
      <c r="D51" s="109">
        <v>0</v>
      </c>
      <c r="E51" s="74">
        <v>0</v>
      </c>
      <c r="F51" s="74">
        <v>0</v>
      </c>
      <c r="G51" s="90">
        <v>0</v>
      </c>
      <c r="H51" s="70">
        <v>0</v>
      </c>
      <c r="I51" s="150">
        <v>0</v>
      </c>
      <c r="J51" s="79">
        <f t="shared" si="18"/>
        <v>0</v>
      </c>
    </row>
    <row r="52" spans="1:10" ht="42" customHeight="1" thickBot="1">
      <c r="A52" s="38" t="s">
        <v>22</v>
      </c>
      <c r="B52" s="35" t="s">
        <v>6</v>
      </c>
      <c r="C52" s="31"/>
      <c r="D52" s="110">
        <f>D53+D58</f>
        <v>478.08677</v>
      </c>
      <c r="E52" s="119">
        <f t="shared" ref="E52:I52" si="19">E53+E58</f>
        <v>308.50800000000004</v>
      </c>
      <c r="F52" s="99">
        <f t="shared" si="19"/>
        <v>405.5</v>
      </c>
      <c r="G52" s="91">
        <f t="shared" si="19"/>
        <v>823.7</v>
      </c>
      <c r="H52" s="71">
        <f t="shared" si="19"/>
        <v>370</v>
      </c>
      <c r="I52" s="71">
        <f t="shared" si="19"/>
        <v>372</v>
      </c>
      <c r="J52" s="80">
        <f>SUM(E52:I52)</f>
        <v>2279.7080000000001</v>
      </c>
    </row>
    <row r="53" spans="1:10" ht="15.6">
      <c r="A53" s="182" t="s">
        <v>26</v>
      </c>
      <c r="B53" s="185" t="s">
        <v>25</v>
      </c>
      <c r="C53" s="30" t="s">
        <v>16</v>
      </c>
      <c r="D53" s="111">
        <f>D54+D55+D56+D57</f>
        <v>310.18677000000002</v>
      </c>
      <c r="E53" s="120">
        <f t="shared" ref="E53:I53" si="20">E54+E55+E56+E57</f>
        <v>156.458</v>
      </c>
      <c r="F53" s="100">
        <f t="shared" si="20"/>
        <v>176.78</v>
      </c>
      <c r="G53" s="92">
        <f t="shared" si="20"/>
        <v>691</v>
      </c>
      <c r="H53" s="72">
        <f t="shared" si="20"/>
        <v>294</v>
      </c>
      <c r="I53" s="72">
        <f t="shared" si="20"/>
        <v>296</v>
      </c>
      <c r="J53" s="174">
        <f>SUM(E53:I53)</f>
        <v>1614.2380000000001</v>
      </c>
    </row>
    <row r="54" spans="1:10" ht="15.6">
      <c r="A54" s="183"/>
      <c r="B54" s="186"/>
      <c r="C54" s="22" t="s">
        <v>15</v>
      </c>
      <c r="D54" s="108">
        <v>0</v>
      </c>
      <c r="E54" s="121">
        <v>0</v>
      </c>
      <c r="F54" s="98">
        <v>0</v>
      </c>
      <c r="G54" s="89">
        <v>0</v>
      </c>
      <c r="H54" s="69">
        <v>0</v>
      </c>
      <c r="I54" s="69">
        <v>0</v>
      </c>
      <c r="J54" s="174">
        <f t="shared" ref="J54:J62" si="21">SUM(E54:I54)</f>
        <v>0</v>
      </c>
    </row>
    <row r="55" spans="1:10" ht="15.6">
      <c r="A55" s="183"/>
      <c r="B55" s="186"/>
      <c r="C55" s="22" t="s">
        <v>14</v>
      </c>
      <c r="D55" s="108">
        <v>0</v>
      </c>
      <c r="E55" s="121">
        <v>0</v>
      </c>
      <c r="F55" s="98">
        <v>0</v>
      </c>
      <c r="G55" s="89">
        <v>0</v>
      </c>
      <c r="H55" s="69">
        <v>0</v>
      </c>
      <c r="I55" s="69">
        <v>0</v>
      </c>
      <c r="J55" s="174">
        <f t="shared" si="21"/>
        <v>0</v>
      </c>
    </row>
    <row r="56" spans="1:10" ht="15.6">
      <c r="A56" s="183"/>
      <c r="B56" s="186"/>
      <c r="C56" s="22" t="s">
        <v>13</v>
      </c>
      <c r="D56" s="108">
        <v>310.18677000000002</v>
      </c>
      <c r="E56" s="121">
        <v>156.458</v>
      </c>
      <c r="F56" s="98">
        <v>176.78</v>
      </c>
      <c r="G56" s="89">
        <v>691</v>
      </c>
      <c r="H56" s="69">
        <v>294</v>
      </c>
      <c r="I56" s="148">
        <v>296</v>
      </c>
      <c r="J56" s="174">
        <f t="shared" si="21"/>
        <v>1614.2380000000001</v>
      </c>
    </row>
    <row r="57" spans="1:10" ht="31.2">
      <c r="A57" s="194"/>
      <c r="B57" s="195"/>
      <c r="C57" s="22" t="s">
        <v>30</v>
      </c>
      <c r="D57" s="108">
        <v>0</v>
      </c>
      <c r="E57" s="121">
        <v>0</v>
      </c>
      <c r="F57" s="98">
        <v>0</v>
      </c>
      <c r="G57" s="89">
        <v>0</v>
      </c>
      <c r="H57" s="69">
        <v>0</v>
      </c>
      <c r="I57" s="69">
        <v>0</v>
      </c>
      <c r="J57" s="174">
        <f t="shared" si="21"/>
        <v>0</v>
      </c>
    </row>
    <row r="58" spans="1:10" ht="15.6">
      <c r="A58" s="192" t="s">
        <v>26</v>
      </c>
      <c r="B58" s="196" t="s">
        <v>11</v>
      </c>
      <c r="C58" s="22" t="s">
        <v>16</v>
      </c>
      <c r="D58" s="108">
        <f>D59+D60+D61+D62</f>
        <v>167.9</v>
      </c>
      <c r="E58" s="121">
        <f t="shared" ref="E58:I58" si="22">E59+E60+E61+E62</f>
        <v>152.05000000000001</v>
      </c>
      <c r="F58" s="98">
        <f t="shared" si="22"/>
        <v>228.72</v>
      </c>
      <c r="G58" s="89">
        <f t="shared" si="22"/>
        <v>132.69999999999999</v>
      </c>
      <c r="H58" s="69">
        <f t="shared" si="22"/>
        <v>76</v>
      </c>
      <c r="I58" s="69">
        <f t="shared" si="22"/>
        <v>76</v>
      </c>
      <c r="J58" s="174">
        <f t="shared" si="21"/>
        <v>665.47</v>
      </c>
    </row>
    <row r="59" spans="1:10" ht="20.25" customHeight="1">
      <c r="A59" s="183"/>
      <c r="B59" s="197"/>
      <c r="C59" s="22" t="s">
        <v>15</v>
      </c>
      <c r="D59" s="108">
        <v>0</v>
      </c>
      <c r="E59" s="121">
        <v>0</v>
      </c>
      <c r="F59" s="98">
        <v>0</v>
      </c>
      <c r="G59" s="89">
        <v>0</v>
      </c>
      <c r="H59" s="69">
        <v>0</v>
      </c>
      <c r="I59" s="69">
        <v>0</v>
      </c>
      <c r="J59" s="174">
        <f t="shared" si="21"/>
        <v>0</v>
      </c>
    </row>
    <row r="60" spans="1:10" ht="15.6">
      <c r="A60" s="183"/>
      <c r="B60" s="197"/>
      <c r="C60" s="22" t="s">
        <v>14</v>
      </c>
      <c r="D60" s="108">
        <v>0</v>
      </c>
      <c r="E60" s="121">
        <v>0</v>
      </c>
      <c r="F60" s="98">
        <v>0</v>
      </c>
      <c r="G60" s="89">
        <v>0</v>
      </c>
      <c r="H60" s="69">
        <v>0</v>
      </c>
      <c r="I60" s="69">
        <v>0</v>
      </c>
      <c r="J60" s="174">
        <f t="shared" si="21"/>
        <v>0</v>
      </c>
    </row>
    <row r="61" spans="1:10" ht="15.6">
      <c r="A61" s="183"/>
      <c r="B61" s="197"/>
      <c r="C61" s="22" t="s">
        <v>13</v>
      </c>
      <c r="D61" s="108">
        <v>167.9</v>
      </c>
      <c r="E61" s="121">
        <v>152.05000000000001</v>
      </c>
      <c r="F61" s="98">
        <v>228.72</v>
      </c>
      <c r="G61" s="89">
        <v>132.69999999999999</v>
      </c>
      <c r="H61" s="69">
        <v>76</v>
      </c>
      <c r="I61" s="148">
        <v>76</v>
      </c>
      <c r="J61" s="174">
        <f t="shared" si="21"/>
        <v>665.47</v>
      </c>
    </row>
    <row r="62" spans="1:10" ht="31.8" thickBot="1">
      <c r="A62" s="184"/>
      <c r="B62" s="198"/>
      <c r="C62" s="29" t="s">
        <v>30</v>
      </c>
      <c r="D62" s="109">
        <v>0</v>
      </c>
      <c r="E62" s="122">
        <v>0</v>
      </c>
      <c r="F62" s="74">
        <v>0</v>
      </c>
      <c r="G62" s="90">
        <v>0</v>
      </c>
      <c r="H62" s="70">
        <v>0</v>
      </c>
      <c r="I62" s="150">
        <v>0</v>
      </c>
      <c r="J62" s="174">
        <f t="shared" si="21"/>
        <v>0</v>
      </c>
    </row>
    <row r="63" spans="1:10" ht="47.4" thickBot="1">
      <c r="A63" s="38" t="s">
        <v>22</v>
      </c>
      <c r="B63" s="35" t="s">
        <v>42</v>
      </c>
      <c r="C63" s="31"/>
      <c r="D63" s="110">
        <f>D64+D69</f>
        <v>0</v>
      </c>
      <c r="E63" s="99">
        <f t="shared" ref="E63:I63" si="23">E64+E69</f>
        <v>22.5</v>
      </c>
      <c r="F63" s="99">
        <f t="shared" si="23"/>
        <v>0</v>
      </c>
      <c r="G63" s="91">
        <f t="shared" si="23"/>
        <v>0</v>
      </c>
      <c r="H63" s="71">
        <f t="shared" si="23"/>
        <v>0</v>
      </c>
      <c r="I63" s="71">
        <f t="shared" si="23"/>
        <v>0</v>
      </c>
      <c r="J63" s="80">
        <f>SUM(E63:I63)</f>
        <v>22.5</v>
      </c>
    </row>
    <row r="64" spans="1:10" ht="15.6">
      <c r="A64" s="182" t="s">
        <v>26</v>
      </c>
      <c r="B64" s="185" t="s">
        <v>25</v>
      </c>
      <c r="C64" s="30" t="s">
        <v>16</v>
      </c>
      <c r="D64" s="111">
        <f>D65+D66+D67+D68</f>
        <v>0</v>
      </c>
      <c r="E64" s="100">
        <f t="shared" ref="E64:H64" si="24">E65+E66+E67+E68</f>
        <v>0</v>
      </c>
      <c r="F64" s="100">
        <f t="shared" si="24"/>
        <v>0</v>
      </c>
      <c r="G64" s="92">
        <f t="shared" si="24"/>
        <v>0</v>
      </c>
      <c r="H64" s="72">
        <f t="shared" si="24"/>
        <v>0</v>
      </c>
      <c r="I64" s="72">
        <f t="shared" ref="I64" si="25">I65+I66+I67+I68</f>
        <v>0</v>
      </c>
      <c r="J64" s="174">
        <f>SUM(E64:I64)</f>
        <v>0</v>
      </c>
    </row>
    <row r="65" spans="1:10" ht="15.6">
      <c r="A65" s="183"/>
      <c r="B65" s="186"/>
      <c r="C65" s="22" t="s">
        <v>15</v>
      </c>
      <c r="D65" s="108">
        <v>0</v>
      </c>
      <c r="E65" s="98">
        <v>0</v>
      </c>
      <c r="F65" s="98">
        <v>0</v>
      </c>
      <c r="G65" s="89">
        <v>0</v>
      </c>
      <c r="H65" s="69">
        <v>0</v>
      </c>
      <c r="I65" s="69">
        <v>0</v>
      </c>
      <c r="J65" s="174">
        <f t="shared" ref="J65:J68" si="26">SUM(E65:I65)</f>
        <v>0</v>
      </c>
    </row>
    <row r="66" spans="1:10" ht="15.6">
      <c r="A66" s="183"/>
      <c r="B66" s="186"/>
      <c r="C66" s="22" t="s">
        <v>14</v>
      </c>
      <c r="D66" s="108">
        <v>0</v>
      </c>
      <c r="E66" s="98">
        <v>0</v>
      </c>
      <c r="F66" s="98">
        <v>0</v>
      </c>
      <c r="G66" s="89">
        <v>0</v>
      </c>
      <c r="H66" s="69">
        <v>0</v>
      </c>
      <c r="I66" s="69">
        <v>0</v>
      </c>
      <c r="J66" s="174">
        <f t="shared" si="26"/>
        <v>0</v>
      </c>
    </row>
    <row r="67" spans="1:10" ht="15.6">
      <c r="A67" s="183"/>
      <c r="B67" s="186"/>
      <c r="C67" s="22" t="s">
        <v>13</v>
      </c>
      <c r="D67" s="108">
        <v>0</v>
      </c>
      <c r="E67" s="98">
        <v>0</v>
      </c>
      <c r="F67" s="98">
        <v>0</v>
      </c>
      <c r="G67" s="89">
        <v>0</v>
      </c>
      <c r="H67" s="69">
        <v>0</v>
      </c>
      <c r="I67" s="69">
        <v>0</v>
      </c>
      <c r="J67" s="174">
        <f t="shared" si="26"/>
        <v>0</v>
      </c>
    </row>
    <row r="68" spans="1:10" ht="31.2">
      <c r="A68" s="194"/>
      <c r="B68" s="195"/>
      <c r="C68" s="22" t="s">
        <v>30</v>
      </c>
      <c r="D68" s="108">
        <v>0</v>
      </c>
      <c r="E68" s="98">
        <v>0</v>
      </c>
      <c r="F68" s="98">
        <v>0</v>
      </c>
      <c r="G68" s="89">
        <v>0</v>
      </c>
      <c r="H68" s="69">
        <v>0</v>
      </c>
      <c r="I68" s="69">
        <v>0</v>
      </c>
      <c r="J68" s="174">
        <f t="shared" si="26"/>
        <v>0</v>
      </c>
    </row>
    <row r="69" spans="1:10" ht="15.6">
      <c r="A69" s="192" t="s">
        <v>26</v>
      </c>
      <c r="B69" s="196" t="s">
        <v>11</v>
      </c>
      <c r="C69" s="22" t="s">
        <v>16</v>
      </c>
      <c r="D69" s="108">
        <f>D70+D71+D72+D73</f>
        <v>0</v>
      </c>
      <c r="E69" s="98">
        <f t="shared" ref="E69:H69" si="27">E70+E71+E72+E73</f>
        <v>22.5</v>
      </c>
      <c r="F69" s="98">
        <f t="shared" si="27"/>
        <v>0</v>
      </c>
      <c r="G69" s="89">
        <f t="shared" si="27"/>
        <v>0</v>
      </c>
      <c r="H69" s="69">
        <f t="shared" si="27"/>
        <v>0</v>
      </c>
      <c r="I69" s="69">
        <f t="shared" ref="I69" si="28">I70+I71+I72+I73</f>
        <v>0</v>
      </c>
      <c r="J69" s="79">
        <f>SUM(E69:I69)</f>
        <v>22.5</v>
      </c>
    </row>
    <row r="70" spans="1:10" ht="15.6">
      <c r="A70" s="183"/>
      <c r="B70" s="197"/>
      <c r="C70" s="22" t="s">
        <v>15</v>
      </c>
      <c r="D70" s="108">
        <v>0</v>
      </c>
      <c r="E70" s="98">
        <v>0</v>
      </c>
      <c r="F70" s="98">
        <v>0</v>
      </c>
      <c r="G70" s="89">
        <v>0</v>
      </c>
      <c r="H70" s="69">
        <v>0</v>
      </c>
      <c r="I70" s="69">
        <v>0</v>
      </c>
      <c r="J70" s="79">
        <f t="shared" ref="J70:J73" si="29">SUM(E70:I70)</f>
        <v>0</v>
      </c>
    </row>
    <row r="71" spans="1:10" ht="15.6">
      <c r="A71" s="183"/>
      <c r="B71" s="197"/>
      <c r="C71" s="22" t="s">
        <v>14</v>
      </c>
      <c r="D71" s="108">
        <v>0</v>
      </c>
      <c r="E71" s="98">
        <v>0</v>
      </c>
      <c r="F71" s="98">
        <v>0</v>
      </c>
      <c r="G71" s="89">
        <v>0</v>
      </c>
      <c r="H71" s="69">
        <v>0</v>
      </c>
      <c r="I71" s="69">
        <v>0</v>
      </c>
      <c r="J71" s="79">
        <f t="shared" si="29"/>
        <v>0</v>
      </c>
    </row>
    <row r="72" spans="1:10" ht="15.6">
      <c r="A72" s="183"/>
      <c r="B72" s="197"/>
      <c r="C72" s="22" t="s">
        <v>13</v>
      </c>
      <c r="D72" s="108">
        <v>0</v>
      </c>
      <c r="E72" s="98">
        <v>22.5</v>
      </c>
      <c r="F72" s="98">
        <v>0</v>
      </c>
      <c r="G72" s="89">
        <v>0</v>
      </c>
      <c r="H72" s="69">
        <v>0</v>
      </c>
      <c r="I72" s="69">
        <v>0</v>
      </c>
      <c r="J72" s="79">
        <f t="shared" si="29"/>
        <v>22.5</v>
      </c>
    </row>
    <row r="73" spans="1:10" ht="31.8" thickBot="1">
      <c r="A73" s="184"/>
      <c r="B73" s="198"/>
      <c r="C73" s="29" t="s">
        <v>30</v>
      </c>
      <c r="D73" s="109">
        <v>0</v>
      </c>
      <c r="E73" s="74">
        <v>0</v>
      </c>
      <c r="F73" s="74">
        <v>0</v>
      </c>
      <c r="G73" s="90">
        <v>0</v>
      </c>
      <c r="H73" s="70">
        <v>0</v>
      </c>
      <c r="I73" s="70">
        <v>0</v>
      </c>
      <c r="J73" s="79">
        <f t="shared" si="29"/>
        <v>0</v>
      </c>
    </row>
    <row r="74" spans="1:10" s="4" customFormat="1" ht="22.5" customHeight="1">
      <c r="A74" s="153" t="s">
        <v>22</v>
      </c>
      <c r="B74" s="154" t="s">
        <v>35</v>
      </c>
      <c r="C74" s="155" t="s">
        <v>16</v>
      </c>
      <c r="D74" s="156">
        <f>D75</f>
        <v>0</v>
      </c>
      <c r="E74" s="157">
        <f t="shared" ref="E74:I74" si="30">E75</f>
        <v>0</v>
      </c>
      <c r="F74" s="157">
        <f t="shared" si="30"/>
        <v>0</v>
      </c>
      <c r="G74" s="158">
        <f t="shared" si="30"/>
        <v>0</v>
      </c>
      <c r="H74" s="157">
        <f t="shared" si="30"/>
        <v>233</v>
      </c>
      <c r="I74" s="157">
        <f t="shared" si="30"/>
        <v>488</v>
      </c>
      <c r="J74" s="129">
        <f>SUM(E74:I74)</f>
        <v>721</v>
      </c>
    </row>
    <row r="75" spans="1:10" ht="23.25" customHeight="1" thickBot="1">
      <c r="A75" s="145" t="s">
        <v>26</v>
      </c>
      <c r="B75" s="159" t="s">
        <v>11</v>
      </c>
      <c r="C75" s="124" t="s">
        <v>13</v>
      </c>
      <c r="D75" s="125">
        <v>0</v>
      </c>
      <c r="E75" s="126">
        <v>0</v>
      </c>
      <c r="F75" s="126">
        <v>0</v>
      </c>
      <c r="G75" s="127">
        <v>0</v>
      </c>
      <c r="H75" s="126">
        <v>233</v>
      </c>
      <c r="I75" s="160">
        <v>488</v>
      </c>
      <c r="J75" s="129">
        <f>SUM(E75:I75)</f>
        <v>721</v>
      </c>
    </row>
    <row r="76" spans="1:10" ht="46.8">
      <c r="A76" s="33" t="s">
        <v>22</v>
      </c>
      <c r="B76" s="34" t="s">
        <v>7</v>
      </c>
      <c r="C76" s="30"/>
      <c r="D76" s="105">
        <f>D77</f>
        <v>0</v>
      </c>
      <c r="E76" s="73">
        <f t="shared" ref="E76:I76" si="31">E77</f>
        <v>10</v>
      </c>
      <c r="F76" s="73">
        <f t="shared" si="31"/>
        <v>20</v>
      </c>
      <c r="G76" s="87">
        <f t="shared" si="31"/>
        <v>20</v>
      </c>
      <c r="H76" s="73">
        <f t="shared" si="31"/>
        <v>20</v>
      </c>
      <c r="I76" s="73">
        <f t="shared" si="31"/>
        <v>20</v>
      </c>
      <c r="J76" s="78">
        <f>SUM(E76:I76)</f>
        <v>90</v>
      </c>
    </row>
    <row r="77" spans="1:10" ht="15.6">
      <c r="A77" s="192" t="s">
        <v>26</v>
      </c>
      <c r="B77" s="196" t="s">
        <v>11</v>
      </c>
      <c r="C77" s="22" t="s">
        <v>16</v>
      </c>
      <c r="D77" s="108">
        <f>D80</f>
        <v>0</v>
      </c>
      <c r="E77" s="98">
        <f t="shared" ref="E77:H77" si="32">E80</f>
        <v>10</v>
      </c>
      <c r="F77" s="98">
        <f t="shared" si="32"/>
        <v>20</v>
      </c>
      <c r="G77" s="89">
        <f>G80</f>
        <v>20</v>
      </c>
      <c r="H77" s="69">
        <f t="shared" si="32"/>
        <v>20</v>
      </c>
      <c r="I77" s="69">
        <f t="shared" ref="I77" si="33">I80</f>
        <v>20</v>
      </c>
      <c r="J77" s="79">
        <f>SUM(E77:I77)</f>
        <v>90</v>
      </c>
    </row>
    <row r="78" spans="1:10" ht="15.6">
      <c r="A78" s="183"/>
      <c r="B78" s="197"/>
      <c r="C78" s="22" t="s">
        <v>15</v>
      </c>
      <c r="D78" s="108">
        <v>0</v>
      </c>
      <c r="E78" s="98">
        <v>0</v>
      </c>
      <c r="F78" s="98">
        <v>0</v>
      </c>
      <c r="G78" s="89">
        <v>0</v>
      </c>
      <c r="H78" s="69">
        <v>0</v>
      </c>
      <c r="I78" s="69">
        <v>0</v>
      </c>
      <c r="J78" s="79">
        <f t="shared" ref="J78:J81" si="34">SUM(E78:I78)</f>
        <v>0</v>
      </c>
    </row>
    <row r="79" spans="1:10" ht="15.6">
      <c r="A79" s="183"/>
      <c r="B79" s="197"/>
      <c r="C79" s="22" t="s">
        <v>14</v>
      </c>
      <c r="D79" s="108">
        <v>0</v>
      </c>
      <c r="E79" s="98">
        <v>0</v>
      </c>
      <c r="F79" s="98">
        <v>0</v>
      </c>
      <c r="G79" s="89">
        <v>0</v>
      </c>
      <c r="H79" s="69">
        <v>0</v>
      </c>
      <c r="I79" s="69">
        <v>0</v>
      </c>
      <c r="J79" s="79">
        <f t="shared" si="34"/>
        <v>0</v>
      </c>
    </row>
    <row r="80" spans="1:10" ht="15.6">
      <c r="A80" s="183"/>
      <c r="B80" s="197"/>
      <c r="C80" s="22" t="s">
        <v>13</v>
      </c>
      <c r="D80" s="108">
        <v>0</v>
      </c>
      <c r="E80" s="98">
        <v>10</v>
      </c>
      <c r="F80" s="98">
        <v>20</v>
      </c>
      <c r="G80" s="89">
        <v>20</v>
      </c>
      <c r="H80" s="69">
        <v>20</v>
      </c>
      <c r="I80" s="148">
        <v>20</v>
      </c>
      <c r="J80" s="79">
        <f t="shared" si="34"/>
        <v>90</v>
      </c>
    </row>
    <row r="81" spans="1:10" ht="31.8" thickBot="1">
      <c r="A81" s="184"/>
      <c r="B81" s="198"/>
      <c r="C81" s="29" t="s">
        <v>30</v>
      </c>
      <c r="D81" s="109">
        <v>0</v>
      </c>
      <c r="E81" s="74">
        <v>0</v>
      </c>
      <c r="F81" s="74">
        <v>0</v>
      </c>
      <c r="G81" s="90">
        <v>0</v>
      </c>
      <c r="H81" s="70">
        <v>0</v>
      </c>
      <c r="I81" s="150">
        <v>0</v>
      </c>
      <c r="J81" s="79">
        <f t="shared" si="34"/>
        <v>0</v>
      </c>
    </row>
    <row r="82" spans="1:10" ht="28.8" thickBot="1">
      <c r="A82" s="153" t="s">
        <v>22</v>
      </c>
      <c r="B82" s="161" t="s">
        <v>39</v>
      </c>
      <c r="C82" s="130"/>
      <c r="D82" s="156">
        <f>D83</f>
        <v>0</v>
      </c>
      <c r="E82" s="157">
        <f t="shared" ref="E82:H82" si="35">E83</f>
        <v>0</v>
      </c>
      <c r="F82" s="157">
        <f t="shared" si="35"/>
        <v>0</v>
      </c>
      <c r="G82" s="158">
        <f t="shared" si="35"/>
        <v>0</v>
      </c>
      <c r="H82" s="162">
        <f t="shared" si="35"/>
        <v>0</v>
      </c>
      <c r="I82" s="163"/>
      <c r="J82" s="129">
        <f t="shared" ref="J82:J110" si="36">SUM(D82:I82)</f>
        <v>0</v>
      </c>
    </row>
    <row r="83" spans="1:10" ht="16.2" thickBot="1">
      <c r="A83" s="192" t="s">
        <v>26</v>
      </c>
      <c r="B83" s="196" t="s">
        <v>11</v>
      </c>
      <c r="C83" s="22" t="s">
        <v>16</v>
      </c>
      <c r="D83" s="108">
        <f>D86</f>
        <v>0</v>
      </c>
      <c r="E83" s="98">
        <f t="shared" ref="E83:H83" si="37">E86</f>
        <v>0</v>
      </c>
      <c r="F83" s="98">
        <f t="shared" si="37"/>
        <v>0</v>
      </c>
      <c r="G83" s="89">
        <f t="shared" si="37"/>
        <v>0</v>
      </c>
      <c r="H83" s="69">
        <f t="shared" si="37"/>
        <v>0</v>
      </c>
      <c r="I83" s="148"/>
      <c r="J83" s="78">
        <f t="shared" si="36"/>
        <v>0</v>
      </c>
    </row>
    <row r="84" spans="1:10" ht="16.2" thickBot="1">
      <c r="A84" s="183"/>
      <c r="B84" s="197"/>
      <c r="C84" s="22" t="s">
        <v>15</v>
      </c>
      <c r="D84" s="108">
        <v>0</v>
      </c>
      <c r="E84" s="98">
        <v>0</v>
      </c>
      <c r="F84" s="98">
        <v>0</v>
      </c>
      <c r="G84" s="89">
        <v>0</v>
      </c>
      <c r="H84" s="69">
        <v>0</v>
      </c>
      <c r="I84" s="148"/>
      <c r="J84" s="78">
        <f t="shared" si="36"/>
        <v>0</v>
      </c>
    </row>
    <row r="85" spans="1:10" ht="16.2" thickBot="1">
      <c r="A85" s="183"/>
      <c r="B85" s="197"/>
      <c r="C85" s="22" t="s">
        <v>14</v>
      </c>
      <c r="D85" s="108">
        <v>0</v>
      </c>
      <c r="E85" s="98">
        <v>0</v>
      </c>
      <c r="F85" s="98">
        <v>0</v>
      </c>
      <c r="G85" s="89">
        <v>0</v>
      </c>
      <c r="H85" s="69">
        <v>0</v>
      </c>
      <c r="I85" s="148"/>
      <c r="J85" s="78">
        <f t="shared" si="36"/>
        <v>0</v>
      </c>
    </row>
    <row r="86" spans="1:10" ht="16.2" thickBot="1">
      <c r="A86" s="183"/>
      <c r="B86" s="197"/>
      <c r="C86" s="22" t="s">
        <v>13</v>
      </c>
      <c r="D86" s="108">
        <v>0</v>
      </c>
      <c r="E86" s="98">
        <v>0</v>
      </c>
      <c r="F86" s="98">
        <v>0</v>
      </c>
      <c r="G86" s="89">
        <v>0</v>
      </c>
      <c r="H86" s="69">
        <v>0</v>
      </c>
      <c r="I86" s="148"/>
      <c r="J86" s="78">
        <f t="shared" si="36"/>
        <v>0</v>
      </c>
    </row>
    <row r="87" spans="1:10" ht="31.8" thickBot="1">
      <c r="A87" s="184"/>
      <c r="B87" s="198"/>
      <c r="C87" s="29" t="s">
        <v>30</v>
      </c>
      <c r="D87" s="109">
        <v>0</v>
      </c>
      <c r="E87" s="74">
        <v>0</v>
      </c>
      <c r="F87" s="74">
        <v>0</v>
      </c>
      <c r="G87" s="90">
        <v>0</v>
      </c>
      <c r="H87" s="70">
        <v>0</v>
      </c>
      <c r="I87" s="150"/>
      <c r="J87" s="78">
        <f t="shared" si="36"/>
        <v>0</v>
      </c>
    </row>
    <row r="88" spans="1:10" ht="42.6" thickBot="1">
      <c r="A88" s="135" t="s">
        <v>22</v>
      </c>
      <c r="B88" s="164" t="s">
        <v>40</v>
      </c>
      <c r="C88" s="165"/>
      <c r="D88" s="138">
        <f>D94</f>
        <v>10</v>
      </c>
      <c r="E88" s="139">
        <f>E89+E94</f>
        <v>8.52</v>
      </c>
      <c r="F88" s="139">
        <f>F94</f>
        <v>4.0999999999999996</v>
      </c>
      <c r="G88" s="140">
        <f t="shared" ref="G88:I88" si="38">G89</f>
        <v>0</v>
      </c>
      <c r="H88" s="141">
        <f t="shared" si="38"/>
        <v>0</v>
      </c>
      <c r="I88" s="141">
        <f t="shared" si="38"/>
        <v>0</v>
      </c>
      <c r="J88" s="142">
        <f>SUM(E88:I88)</f>
        <v>12.62</v>
      </c>
    </row>
    <row r="89" spans="1:10" ht="15.75" customHeight="1" thickBot="1">
      <c r="A89" s="183" t="s">
        <v>26</v>
      </c>
      <c r="B89" s="186" t="s">
        <v>23</v>
      </c>
      <c r="C89" s="130" t="s">
        <v>16</v>
      </c>
      <c r="D89" s="131">
        <f>D92</f>
        <v>0</v>
      </c>
      <c r="E89" s="132">
        <f t="shared" ref="E89:H89" si="39">E92</f>
        <v>0</v>
      </c>
      <c r="F89" s="132">
        <f t="shared" si="39"/>
        <v>0</v>
      </c>
      <c r="G89" s="133">
        <f t="shared" si="39"/>
        <v>0</v>
      </c>
      <c r="H89" s="134">
        <f t="shared" si="39"/>
        <v>0</v>
      </c>
      <c r="I89" s="147"/>
      <c r="J89" s="129">
        <f t="shared" si="36"/>
        <v>0</v>
      </c>
    </row>
    <row r="90" spans="1:10" ht="16.2" thickBot="1">
      <c r="A90" s="183"/>
      <c r="B90" s="199"/>
      <c r="C90" s="22" t="s">
        <v>15</v>
      </c>
      <c r="D90" s="108">
        <v>0</v>
      </c>
      <c r="E90" s="98">
        <v>0</v>
      </c>
      <c r="F90" s="98">
        <v>0</v>
      </c>
      <c r="G90" s="89">
        <v>0</v>
      </c>
      <c r="H90" s="69">
        <v>0</v>
      </c>
      <c r="I90" s="148"/>
      <c r="J90" s="78">
        <f t="shared" si="36"/>
        <v>0</v>
      </c>
    </row>
    <row r="91" spans="1:10" ht="16.2" thickBot="1">
      <c r="A91" s="183"/>
      <c r="B91" s="199"/>
      <c r="C91" s="22" t="s">
        <v>14</v>
      </c>
      <c r="D91" s="108">
        <v>0</v>
      </c>
      <c r="E91" s="98">
        <v>0</v>
      </c>
      <c r="F91" s="98">
        <v>0</v>
      </c>
      <c r="G91" s="89">
        <v>0</v>
      </c>
      <c r="H91" s="69">
        <v>0</v>
      </c>
      <c r="I91" s="148"/>
      <c r="J91" s="78">
        <f t="shared" si="36"/>
        <v>0</v>
      </c>
    </row>
    <row r="92" spans="1:10" ht="16.2" thickBot="1">
      <c r="A92" s="183"/>
      <c r="B92" s="199"/>
      <c r="C92" s="22" t="s">
        <v>13</v>
      </c>
      <c r="D92" s="108"/>
      <c r="E92" s="98">
        <v>0</v>
      </c>
      <c r="F92" s="98"/>
      <c r="G92" s="89"/>
      <c r="H92" s="69"/>
      <c r="I92" s="148"/>
      <c r="J92" s="78">
        <f t="shared" si="36"/>
        <v>0</v>
      </c>
    </row>
    <row r="93" spans="1:10" ht="31.8" thickBot="1">
      <c r="A93" s="183"/>
      <c r="B93" s="199"/>
      <c r="C93" s="124" t="s">
        <v>30</v>
      </c>
      <c r="D93" s="125">
        <v>0</v>
      </c>
      <c r="E93" s="126">
        <v>0</v>
      </c>
      <c r="F93" s="126">
        <v>0</v>
      </c>
      <c r="G93" s="127">
        <v>0</v>
      </c>
      <c r="H93" s="128">
        <v>0</v>
      </c>
      <c r="I93" s="149"/>
      <c r="J93" s="152">
        <f t="shared" si="36"/>
        <v>0</v>
      </c>
    </row>
    <row r="94" spans="1:10" ht="15.75" customHeight="1">
      <c r="A94" s="182" t="s">
        <v>26</v>
      </c>
      <c r="B94" s="185" t="s">
        <v>25</v>
      </c>
      <c r="C94" s="30" t="s">
        <v>16</v>
      </c>
      <c r="D94" s="111">
        <f>D97</f>
        <v>10</v>
      </c>
      <c r="E94" s="100">
        <f>E97+E96</f>
        <v>8.52</v>
      </c>
      <c r="F94" s="100">
        <f>F97+F96</f>
        <v>4.0999999999999996</v>
      </c>
      <c r="G94" s="92">
        <f t="shared" ref="G94" si="40">G97</f>
        <v>0</v>
      </c>
      <c r="H94" s="72">
        <f>I97</f>
        <v>0</v>
      </c>
      <c r="I94" s="72">
        <v>0</v>
      </c>
      <c r="J94" s="174">
        <f>SUM(E94:I94)</f>
        <v>12.62</v>
      </c>
    </row>
    <row r="95" spans="1:10" ht="15.6">
      <c r="A95" s="183"/>
      <c r="B95" s="186"/>
      <c r="C95" s="22" t="s">
        <v>15</v>
      </c>
      <c r="D95" s="108">
        <v>0</v>
      </c>
      <c r="E95" s="98">
        <v>0</v>
      </c>
      <c r="F95" s="98">
        <v>0</v>
      </c>
      <c r="G95" s="89">
        <v>0</v>
      </c>
      <c r="H95" s="69">
        <v>0</v>
      </c>
      <c r="I95" s="69">
        <v>0</v>
      </c>
      <c r="J95" s="174">
        <f t="shared" ref="J95:J98" si="41">SUM(E95:I95)</f>
        <v>0</v>
      </c>
    </row>
    <row r="96" spans="1:10" ht="15.6">
      <c r="A96" s="183"/>
      <c r="B96" s="186"/>
      <c r="C96" s="22" t="s">
        <v>14</v>
      </c>
      <c r="D96" s="108">
        <v>0</v>
      </c>
      <c r="E96" s="98">
        <v>8.42</v>
      </c>
      <c r="F96" s="98">
        <v>4</v>
      </c>
      <c r="G96" s="89">
        <v>0</v>
      </c>
      <c r="H96" s="69">
        <v>0</v>
      </c>
      <c r="I96" s="69">
        <v>0</v>
      </c>
      <c r="J96" s="174">
        <f t="shared" si="41"/>
        <v>12.42</v>
      </c>
    </row>
    <row r="97" spans="1:10" ht="15.6">
      <c r="A97" s="183"/>
      <c r="B97" s="186"/>
      <c r="C97" s="22" t="s">
        <v>13</v>
      </c>
      <c r="D97" s="108">
        <v>10</v>
      </c>
      <c r="E97" s="98">
        <v>0.1</v>
      </c>
      <c r="F97" s="98">
        <v>0.1</v>
      </c>
      <c r="G97" s="89">
        <v>0</v>
      </c>
      <c r="H97" s="173"/>
      <c r="I97" s="69">
        <v>0</v>
      </c>
      <c r="J97" s="174">
        <f t="shared" si="41"/>
        <v>0.2</v>
      </c>
    </row>
    <row r="98" spans="1:10" ht="36.75" customHeight="1" thickBot="1">
      <c r="A98" s="184"/>
      <c r="B98" s="187"/>
      <c r="C98" s="29" t="s">
        <v>30</v>
      </c>
      <c r="D98" s="109">
        <v>0</v>
      </c>
      <c r="E98" s="74">
        <v>0</v>
      </c>
      <c r="F98" s="74">
        <v>0</v>
      </c>
      <c r="G98" s="90">
        <v>0</v>
      </c>
      <c r="H98" s="70">
        <v>0</v>
      </c>
      <c r="I98" s="70">
        <v>0</v>
      </c>
      <c r="J98" s="174">
        <f t="shared" si="41"/>
        <v>0</v>
      </c>
    </row>
    <row r="99" spans="1:10" ht="48.75" customHeight="1">
      <c r="A99" s="167" t="s">
        <v>22</v>
      </c>
      <c r="B99" s="168" t="s">
        <v>9</v>
      </c>
      <c r="C99" s="169" t="s">
        <v>27</v>
      </c>
      <c r="D99" s="170">
        <f>D100</f>
        <v>605.6</v>
      </c>
      <c r="E99" s="171">
        <f>E100</f>
        <v>588.9</v>
      </c>
      <c r="F99" s="171">
        <f t="shared" ref="F99:I99" si="42">F100</f>
        <v>786.8</v>
      </c>
      <c r="G99" s="172">
        <f t="shared" si="42"/>
        <v>641.79999999999995</v>
      </c>
      <c r="H99" s="171">
        <f t="shared" si="42"/>
        <v>641.79999999999995</v>
      </c>
      <c r="I99" s="171">
        <f t="shared" si="42"/>
        <v>641.79999999999995</v>
      </c>
      <c r="J99" s="129">
        <f>SUM(E99:I99)</f>
        <v>3301.0999999999995</v>
      </c>
    </row>
    <row r="100" spans="1:10" ht="15.6">
      <c r="A100" s="192" t="s">
        <v>26</v>
      </c>
      <c r="B100" s="193" t="s">
        <v>24</v>
      </c>
      <c r="C100" s="22" t="s">
        <v>16</v>
      </c>
      <c r="D100" s="108">
        <f>D103</f>
        <v>605.6</v>
      </c>
      <c r="E100" s="98">
        <f t="shared" ref="E100:H100" si="43">E103</f>
        <v>588.9</v>
      </c>
      <c r="F100" s="98">
        <f t="shared" si="43"/>
        <v>786.8</v>
      </c>
      <c r="G100" s="89">
        <f t="shared" si="43"/>
        <v>641.79999999999995</v>
      </c>
      <c r="H100" s="69">
        <f t="shared" si="43"/>
        <v>641.79999999999995</v>
      </c>
      <c r="I100" s="69">
        <f t="shared" ref="I100" si="44">I103</f>
        <v>641.79999999999995</v>
      </c>
      <c r="J100" s="129">
        <f t="shared" ref="J100:J104" si="45">SUM(E100:I100)</f>
        <v>3301.0999999999995</v>
      </c>
    </row>
    <row r="101" spans="1:10" ht="15.6">
      <c r="A101" s="183"/>
      <c r="B101" s="186"/>
      <c r="C101" s="22" t="s">
        <v>15</v>
      </c>
      <c r="D101" s="108">
        <v>0</v>
      </c>
      <c r="E101" s="98">
        <v>0</v>
      </c>
      <c r="F101" s="98">
        <v>0</v>
      </c>
      <c r="G101" s="89">
        <v>0</v>
      </c>
      <c r="H101" s="69">
        <v>0</v>
      </c>
      <c r="I101" s="69">
        <v>0</v>
      </c>
      <c r="J101" s="129">
        <f t="shared" si="45"/>
        <v>0</v>
      </c>
    </row>
    <row r="102" spans="1:10" ht="15.6">
      <c r="A102" s="183"/>
      <c r="B102" s="186"/>
      <c r="C102" s="22" t="s">
        <v>14</v>
      </c>
      <c r="D102" s="108">
        <v>0</v>
      </c>
      <c r="E102" s="98">
        <v>0</v>
      </c>
      <c r="F102" s="98">
        <v>0</v>
      </c>
      <c r="G102" s="89">
        <v>0</v>
      </c>
      <c r="H102" s="69">
        <v>0</v>
      </c>
      <c r="I102" s="69">
        <v>0</v>
      </c>
      <c r="J102" s="129">
        <f t="shared" si="45"/>
        <v>0</v>
      </c>
    </row>
    <row r="103" spans="1:10" ht="15.6">
      <c r="A103" s="183"/>
      <c r="B103" s="186"/>
      <c r="C103" s="22" t="s">
        <v>13</v>
      </c>
      <c r="D103" s="108">
        <v>605.6</v>
      </c>
      <c r="E103" s="98">
        <v>588.9</v>
      </c>
      <c r="F103" s="98">
        <v>786.8</v>
      </c>
      <c r="G103" s="89">
        <v>641.79999999999995</v>
      </c>
      <c r="H103" s="69">
        <v>641.79999999999995</v>
      </c>
      <c r="I103" s="148">
        <v>641.79999999999995</v>
      </c>
      <c r="J103" s="129">
        <f t="shared" si="45"/>
        <v>3301.0999999999995</v>
      </c>
    </row>
    <row r="104" spans="1:10" ht="31.8" thickBot="1">
      <c r="A104" s="184"/>
      <c r="B104" s="187"/>
      <c r="C104" s="29" t="s">
        <v>30</v>
      </c>
      <c r="D104" s="109">
        <v>0</v>
      </c>
      <c r="E104" s="74">
        <v>0</v>
      </c>
      <c r="F104" s="74">
        <v>0</v>
      </c>
      <c r="G104" s="90">
        <v>0</v>
      </c>
      <c r="H104" s="70">
        <v>0</v>
      </c>
      <c r="I104" s="150">
        <v>0</v>
      </c>
      <c r="J104" s="129">
        <f t="shared" si="45"/>
        <v>0</v>
      </c>
    </row>
    <row r="105" spans="1:10" ht="63" thickBot="1">
      <c r="A105" s="153" t="s">
        <v>22</v>
      </c>
      <c r="B105" s="166" t="s">
        <v>12</v>
      </c>
      <c r="C105" s="130"/>
      <c r="D105" s="156">
        <f>D106</f>
        <v>0</v>
      </c>
      <c r="E105" s="157">
        <f t="shared" ref="E105:H105" si="46">E106</f>
        <v>0</v>
      </c>
      <c r="F105" s="157">
        <f t="shared" si="46"/>
        <v>0</v>
      </c>
      <c r="G105" s="158">
        <f t="shared" si="46"/>
        <v>0</v>
      </c>
      <c r="H105" s="162">
        <f t="shared" si="46"/>
        <v>0</v>
      </c>
      <c r="I105" s="163"/>
      <c r="J105" s="129">
        <f t="shared" si="36"/>
        <v>0</v>
      </c>
    </row>
    <row r="106" spans="1:10" ht="16.2" thickBot="1">
      <c r="A106" s="192" t="s">
        <v>26</v>
      </c>
      <c r="B106" s="193" t="s">
        <v>25</v>
      </c>
      <c r="C106" s="22" t="s">
        <v>16</v>
      </c>
      <c r="D106" s="108">
        <f>D107+D108+D109+D110</f>
        <v>0</v>
      </c>
      <c r="E106" s="98">
        <f t="shared" ref="E106:H106" si="47">E107+E108+E109+E110</f>
        <v>0</v>
      </c>
      <c r="F106" s="98">
        <f t="shared" si="47"/>
        <v>0</v>
      </c>
      <c r="G106" s="89">
        <f t="shared" si="47"/>
        <v>0</v>
      </c>
      <c r="H106" s="69">
        <f t="shared" si="47"/>
        <v>0</v>
      </c>
      <c r="I106" s="148"/>
      <c r="J106" s="78">
        <f t="shared" si="36"/>
        <v>0</v>
      </c>
    </row>
    <row r="107" spans="1:10" ht="16.2" thickBot="1">
      <c r="A107" s="183"/>
      <c r="B107" s="186"/>
      <c r="C107" s="22" t="s">
        <v>15</v>
      </c>
      <c r="D107" s="108">
        <v>0</v>
      </c>
      <c r="E107" s="98">
        <v>0</v>
      </c>
      <c r="F107" s="98">
        <v>0</v>
      </c>
      <c r="G107" s="89">
        <v>0</v>
      </c>
      <c r="H107" s="69">
        <v>0</v>
      </c>
      <c r="I107" s="148"/>
      <c r="J107" s="78">
        <f t="shared" si="36"/>
        <v>0</v>
      </c>
    </row>
    <row r="108" spans="1:10" ht="16.2" thickBot="1">
      <c r="A108" s="183"/>
      <c r="B108" s="186"/>
      <c r="C108" s="22" t="s">
        <v>14</v>
      </c>
      <c r="D108" s="108">
        <v>0</v>
      </c>
      <c r="E108" s="98">
        <v>0</v>
      </c>
      <c r="F108" s="98">
        <v>0</v>
      </c>
      <c r="G108" s="89">
        <v>0</v>
      </c>
      <c r="H108" s="69">
        <v>0</v>
      </c>
      <c r="I108" s="148"/>
      <c r="J108" s="78">
        <f t="shared" si="36"/>
        <v>0</v>
      </c>
    </row>
    <row r="109" spans="1:10" ht="16.2" thickBot="1">
      <c r="A109" s="183"/>
      <c r="B109" s="186"/>
      <c r="C109" s="22" t="s">
        <v>13</v>
      </c>
      <c r="D109" s="108">
        <v>0</v>
      </c>
      <c r="E109" s="98">
        <v>0</v>
      </c>
      <c r="F109" s="98">
        <v>0</v>
      </c>
      <c r="G109" s="89"/>
      <c r="H109" s="69"/>
      <c r="I109" s="148"/>
      <c r="J109" s="78">
        <f t="shared" si="36"/>
        <v>0</v>
      </c>
    </row>
    <row r="110" spans="1:10" ht="31.8" thickBot="1">
      <c r="A110" s="183"/>
      <c r="B110" s="186"/>
      <c r="C110" s="124" t="s">
        <v>30</v>
      </c>
      <c r="D110" s="125">
        <v>0</v>
      </c>
      <c r="E110" s="126">
        <v>0</v>
      </c>
      <c r="F110" s="126">
        <v>0</v>
      </c>
      <c r="G110" s="127">
        <v>0</v>
      </c>
      <c r="H110" s="128">
        <v>0</v>
      </c>
      <c r="I110" s="149"/>
      <c r="J110" s="152">
        <f t="shared" si="36"/>
        <v>0</v>
      </c>
    </row>
    <row r="111" spans="1:10" ht="58.5" customHeight="1">
      <c r="A111" s="33" t="s">
        <v>22</v>
      </c>
      <c r="B111" s="34" t="s">
        <v>8</v>
      </c>
      <c r="C111" s="30"/>
      <c r="D111" s="105">
        <f>D112</f>
        <v>0.7</v>
      </c>
      <c r="E111" s="73">
        <f t="shared" ref="E111:I111" si="48">E112</f>
        <v>1.1000000000000001</v>
      </c>
      <c r="F111" s="73">
        <f t="shared" si="48"/>
        <v>3.7</v>
      </c>
      <c r="G111" s="87">
        <f t="shared" si="48"/>
        <v>2.2999999999999998</v>
      </c>
      <c r="H111" s="66">
        <f t="shared" si="48"/>
        <v>2.2999999999999998</v>
      </c>
      <c r="I111" s="66">
        <f t="shared" si="48"/>
        <v>2.2999999999999998</v>
      </c>
      <c r="J111" s="78">
        <f>SUM(E111:I111)</f>
        <v>11.7</v>
      </c>
    </row>
    <row r="112" spans="1:10" ht="15.6">
      <c r="A112" s="192" t="s">
        <v>26</v>
      </c>
      <c r="B112" s="193" t="s">
        <v>25</v>
      </c>
      <c r="C112" s="22" t="s">
        <v>16</v>
      </c>
      <c r="D112" s="108">
        <f>D114</f>
        <v>0.7</v>
      </c>
      <c r="E112" s="98">
        <f t="shared" ref="E112:H112" si="49">E114</f>
        <v>1.1000000000000001</v>
      </c>
      <c r="F112" s="98">
        <f t="shared" si="49"/>
        <v>3.7</v>
      </c>
      <c r="G112" s="89">
        <f t="shared" si="49"/>
        <v>2.2999999999999998</v>
      </c>
      <c r="H112" s="69">
        <f t="shared" si="49"/>
        <v>2.2999999999999998</v>
      </c>
      <c r="I112" s="69">
        <f t="shared" ref="I112" si="50">I114</f>
        <v>2.2999999999999998</v>
      </c>
      <c r="J112" s="79">
        <f>SUM(E112:I112)</f>
        <v>11.7</v>
      </c>
    </row>
    <row r="113" spans="1:13" ht="15.6">
      <c r="A113" s="183"/>
      <c r="B113" s="186"/>
      <c r="C113" s="22" t="s">
        <v>15</v>
      </c>
      <c r="D113" s="108">
        <v>0</v>
      </c>
      <c r="E113" s="98">
        <v>0</v>
      </c>
      <c r="F113" s="98">
        <v>0</v>
      </c>
      <c r="G113" s="89">
        <v>0</v>
      </c>
      <c r="H113" s="69">
        <v>0</v>
      </c>
      <c r="I113" s="69">
        <v>0</v>
      </c>
      <c r="J113" s="79">
        <f t="shared" ref="J113:J116" si="51">SUM(E113:I113)</f>
        <v>0</v>
      </c>
    </row>
    <row r="114" spans="1:13" ht="15.6">
      <c r="A114" s="183"/>
      <c r="B114" s="186"/>
      <c r="C114" s="22" t="s">
        <v>14</v>
      </c>
      <c r="D114" s="108">
        <v>0.7</v>
      </c>
      <c r="E114" s="98">
        <v>1.1000000000000001</v>
      </c>
      <c r="F114" s="98">
        <v>3.7</v>
      </c>
      <c r="G114" s="89">
        <v>2.2999999999999998</v>
      </c>
      <c r="H114" s="69">
        <v>2.2999999999999998</v>
      </c>
      <c r="I114" s="148">
        <v>2.2999999999999998</v>
      </c>
      <c r="J114" s="79">
        <f t="shared" si="51"/>
        <v>11.7</v>
      </c>
    </row>
    <row r="115" spans="1:13" ht="15.6">
      <c r="A115" s="183"/>
      <c r="B115" s="186"/>
      <c r="C115" s="22" t="s">
        <v>13</v>
      </c>
      <c r="D115" s="108">
        <v>0</v>
      </c>
      <c r="E115" s="98">
        <v>0</v>
      </c>
      <c r="F115" s="98">
        <v>0</v>
      </c>
      <c r="G115" s="89">
        <v>0</v>
      </c>
      <c r="H115" s="69">
        <v>0</v>
      </c>
      <c r="I115" s="69">
        <v>0</v>
      </c>
      <c r="J115" s="79">
        <f t="shared" si="51"/>
        <v>0</v>
      </c>
      <c r="K115" s="32">
        <v>0</v>
      </c>
    </row>
    <row r="116" spans="1:13" ht="31.8" thickBot="1">
      <c r="A116" s="183"/>
      <c r="B116" s="186"/>
      <c r="C116" s="124" t="s">
        <v>30</v>
      </c>
      <c r="D116" s="125">
        <v>0</v>
      </c>
      <c r="E116" s="126">
        <v>0</v>
      </c>
      <c r="F116" s="126">
        <v>0</v>
      </c>
      <c r="G116" s="127">
        <v>0</v>
      </c>
      <c r="H116" s="128">
        <v>0</v>
      </c>
      <c r="I116" s="128">
        <v>0</v>
      </c>
      <c r="J116" s="79">
        <f t="shared" si="51"/>
        <v>0</v>
      </c>
    </row>
    <row r="117" spans="1:13" ht="76.5" customHeight="1">
      <c r="A117" s="33" t="s">
        <v>22</v>
      </c>
      <c r="B117" s="34" t="s">
        <v>10</v>
      </c>
      <c r="C117" s="30"/>
      <c r="D117" s="105">
        <f>D118+D123</f>
        <v>241</v>
      </c>
      <c r="E117" s="73">
        <f t="shared" ref="E117:I117" si="52">E118+E123</f>
        <v>262.7</v>
      </c>
      <c r="F117" s="73">
        <f t="shared" si="52"/>
        <v>272</v>
      </c>
      <c r="G117" s="87">
        <f t="shared" si="52"/>
        <v>266.7</v>
      </c>
      <c r="H117" s="66">
        <f t="shared" si="52"/>
        <v>275.60000000000002</v>
      </c>
      <c r="I117" s="66">
        <f t="shared" si="52"/>
        <v>285.10000000000002</v>
      </c>
      <c r="J117" s="78">
        <f>SUM(E117:I117)</f>
        <v>1362.1</v>
      </c>
    </row>
    <row r="118" spans="1:13" ht="15.6">
      <c r="A118" s="192" t="s">
        <v>26</v>
      </c>
      <c r="B118" s="193" t="s">
        <v>23</v>
      </c>
      <c r="C118" s="22" t="s">
        <v>16</v>
      </c>
      <c r="D118" s="108">
        <f>D119+D121</f>
        <v>241</v>
      </c>
      <c r="E118" s="98">
        <f>E119+E120+E121+E122</f>
        <v>262.7</v>
      </c>
      <c r="F118" s="98">
        <f t="shared" ref="F118:K118" si="53">F119+F121</f>
        <v>272</v>
      </c>
      <c r="G118" s="89">
        <f t="shared" si="53"/>
        <v>266.7</v>
      </c>
      <c r="H118" s="69">
        <f t="shared" si="53"/>
        <v>275.60000000000002</v>
      </c>
      <c r="I118" s="69">
        <f t="shared" si="53"/>
        <v>285.10000000000002</v>
      </c>
      <c r="J118" s="79">
        <f>SUM(E118:I118)</f>
        <v>1362.1</v>
      </c>
      <c r="K118" s="32">
        <f t="shared" si="53"/>
        <v>0</v>
      </c>
      <c r="M118" s="64"/>
    </row>
    <row r="119" spans="1:13" ht="15.6">
      <c r="A119" s="183"/>
      <c r="B119" s="186"/>
      <c r="C119" s="22" t="s">
        <v>15</v>
      </c>
      <c r="D119" s="108">
        <v>241</v>
      </c>
      <c r="E119" s="98">
        <v>262.7</v>
      </c>
      <c r="F119" s="98">
        <v>272</v>
      </c>
      <c r="G119" s="89">
        <v>266.7</v>
      </c>
      <c r="H119" s="69">
        <v>275.60000000000002</v>
      </c>
      <c r="I119" s="148">
        <v>285.10000000000002</v>
      </c>
      <c r="J119" s="79">
        <f t="shared" ref="J119:J122" si="54">SUM(E119:I119)</f>
        <v>1362.1</v>
      </c>
    </row>
    <row r="120" spans="1:13" ht="15.6">
      <c r="A120" s="183"/>
      <c r="B120" s="186"/>
      <c r="C120" s="22" t="s">
        <v>14</v>
      </c>
      <c r="D120" s="108">
        <v>0</v>
      </c>
      <c r="E120" s="98">
        <v>0</v>
      </c>
      <c r="F120" s="98">
        <v>0</v>
      </c>
      <c r="G120" s="89">
        <v>0</v>
      </c>
      <c r="H120" s="69">
        <v>0</v>
      </c>
      <c r="I120" s="148">
        <v>0</v>
      </c>
      <c r="J120" s="79">
        <f t="shared" si="54"/>
        <v>0</v>
      </c>
    </row>
    <row r="121" spans="1:13" ht="15.6">
      <c r="A121" s="183"/>
      <c r="B121" s="186"/>
      <c r="C121" s="22" t="s">
        <v>13</v>
      </c>
      <c r="D121" s="112">
        <v>0</v>
      </c>
      <c r="E121" s="101">
        <v>0</v>
      </c>
      <c r="F121" s="101">
        <v>0</v>
      </c>
      <c r="G121" s="93">
        <v>0</v>
      </c>
      <c r="H121" s="75">
        <v>0</v>
      </c>
      <c r="I121" s="151">
        <v>0</v>
      </c>
      <c r="J121" s="79">
        <f t="shared" si="54"/>
        <v>0</v>
      </c>
    </row>
    <row r="122" spans="1:13" ht="35.25" customHeight="1">
      <c r="A122" s="194"/>
      <c r="B122" s="195"/>
      <c r="C122" s="22" t="s">
        <v>30</v>
      </c>
      <c r="D122" s="112">
        <v>0</v>
      </c>
      <c r="E122" s="101">
        <v>0</v>
      </c>
      <c r="F122" s="101">
        <v>0</v>
      </c>
      <c r="G122" s="93">
        <v>0</v>
      </c>
      <c r="H122" s="75">
        <v>0</v>
      </c>
      <c r="I122" s="151">
        <v>0</v>
      </c>
      <c r="J122" s="79">
        <f t="shared" si="54"/>
        <v>0</v>
      </c>
    </row>
    <row r="123" spans="1:13" ht="15.6">
      <c r="A123" s="192" t="s">
        <v>26</v>
      </c>
      <c r="B123" s="193" t="s">
        <v>25</v>
      </c>
      <c r="C123" s="22" t="s">
        <v>16</v>
      </c>
      <c r="D123" s="108">
        <f>D124+D125+D126+D127</f>
        <v>0</v>
      </c>
      <c r="E123" s="98">
        <f t="shared" ref="E123:H123" si="55">E124+E125+E126+E127</f>
        <v>0</v>
      </c>
      <c r="F123" s="98">
        <f t="shared" si="55"/>
        <v>0</v>
      </c>
      <c r="G123" s="89">
        <f t="shared" si="55"/>
        <v>0</v>
      </c>
      <c r="H123" s="69">
        <f t="shared" si="55"/>
        <v>0</v>
      </c>
      <c r="I123" s="148">
        <v>0</v>
      </c>
      <c r="J123" s="79">
        <f>SUM(E123:I123)</f>
        <v>0</v>
      </c>
    </row>
    <row r="124" spans="1:13" ht="15.6">
      <c r="A124" s="183"/>
      <c r="B124" s="186"/>
      <c r="C124" s="22" t="s">
        <v>15</v>
      </c>
      <c r="D124" s="108">
        <v>0</v>
      </c>
      <c r="E124" s="98">
        <v>0</v>
      </c>
      <c r="F124" s="98">
        <v>0</v>
      </c>
      <c r="G124" s="89">
        <v>0</v>
      </c>
      <c r="H124" s="69">
        <v>0</v>
      </c>
      <c r="I124" s="148">
        <v>0</v>
      </c>
      <c r="J124" s="79">
        <f>SUM(E124:I124)</f>
        <v>0</v>
      </c>
    </row>
    <row r="125" spans="1:13" ht="15.6">
      <c r="A125" s="183"/>
      <c r="B125" s="186"/>
      <c r="C125" s="22" t="s">
        <v>14</v>
      </c>
      <c r="D125" s="108">
        <v>0</v>
      </c>
      <c r="E125" s="98">
        <v>0</v>
      </c>
      <c r="F125" s="98">
        <v>0</v>
      </c>
      <c r="G125" s="89">
        <v>0</v>
      </c>
      <c r="H125" s="69">
        <v>0</v>
      </c>
      <c r="I125" s="148">
        <v>0</v>
      </c>
      <c r="J125" s="79">
        <f t="shared" ref="J125:J127" si="56">SUM(E125:I125)</f>
        <v>0</v>
      </c>
    </row>
    <row r="126" spans="1:13" ht="15.6">
      <c r="A126" s="183"/>
      <c r="B126" s="186"/>
      <c r="C126" s="22" t="s">
        <v>13</v>
      </c>
      <c r="D126" s="108">
        <v>0</v>
      </c>
      <c r="E126" s="98">
        <v>0</v>
      </c>
      <c r="F126" s="98">
        <v>0</v>
      </c>
      <c r="G126" s="89">
        <v>0</v>
      </c>
      <c r="H126" s="69">
        <v>0</v>
      </c>
      <c r="I126" s="148">
        <v>0</v>
      </c>
      <c r="J126" s="79">
        <f t="shared" si="56"/>
        <v>0</v>
      </c>
    </row>
    <row r="127" spans="1:13" ht="31.8" thickBot="1">
      <c r="A127" s="184"/>
      <c r="B127" s="187"/>
      <c r="C127" s="29" t="s">
        <v>30</v>
      </c>
      <c r="D127" s="109">
        <v>0</v>
      </c>
      <c r="E127" s="74">
        <v>0</v>
      </c>
      <c r="F127" s="74">
        <v>0</v>
      </c>
      <c r="G127" s="90">
        <v>0</v>
      </c>
      <c r="H127" s="70">
        <v>0</v>
      </c>
      <c r="I127" s="150">
        <v>0</v>
      </c>
      <c r="J127" s="79">
        <f t="shared" si="56"/>
        <v>0</v>
      </c>
    </row>
    <row r="128" spans="1:13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</sheetData>
  <mergeCells count="52">
    <mergeCell ref="A31:A35"/>
    <mergeCell ref="B31:B35"/>
    <mergeCell ref="E1:J1"/>
    <mergeCell ref="B4:F4"/>
    <mergeCell ref="B5:F5"/>
    <mergeCell ref="B6:F6"/>
    <mergeCell ref="A7:A8"/>
    <mergeCell ref="B7:B8"/>
    <mergeCell ref="C7:C8"/>
    <mergeCell ref="D7:J7"/>
    <mergeCell ref="F2:J2"/>
    <mergeCell ref="F3:J3"/>
    <mergeCell ref="A9:A13"/>
    <mergeCell ref="B9:B13"/>
    <mergeCell ref="A15:A19"/>
    <mergeCell ref="B15:B19"/>
    <mergeCell ref="A100:A104"/>
    <mergeCell ref="B100:B104"/>
    <mergeCell ref="A106:A110"/>
    <mergeCell ref="B106:B110"/>
    <mergeCell ref="A53:A57"/>
    <mergeCell ref="B53:B57"/>
    <mergeCell ref="A58:A62"/>
    <mergeCell ref="B58:B62"/>
    <mergeCell ref="A77:A81"/>
    <mergeCell ref="B77:B81"/>
    <mergeCell ref="A89:A93"/>
    <mergeCell ref="B89:B93"/>
    <mergeCell ref="A94:A98"/>
    <mergeCell ref="B94:B98"/>
    <mergeCell ref="A37:A41"/>
    <mergeCell ref="B37:B41"/>
    <mergeCell ref="A42:A46"/>
    <mergeCell ref="B42:B46"/>
    <mergeCell ref="A47:A51"/>
    <mergeCell ref="B47:B51"/>
    <mergeCell ref="A20:A24"/>
    <mergeCell ref="B20:B24"/>
    <mergeCell ref="A26:A30"/>
    <mergeCell ref="B26:B30"/>
    <mergeCell ref="A123:A127"/>
    <mergeCell ref="B123:B127"/>
    <mergeCell ref="A118:A122"/>
    <mergeCell ref="B118:B122"/>
    <mergeCell ref="A112:A116"/>
    <mergeCell ref="B112:B116"/>
    <mergeCell ref="A64:A68"/>
    <mergeCell ref="B64:B68"/>
    <mergeCell ref="A69:A73"/>
    <mergeCell ref="B69:B73"/>
    <mergeCell ref="A83:A87"/>
    <mergeCell ref="B83:B87"/>
  </mergeCells>
  <pageMargins left="0.78740157480314965" right="0.78740157480314965" top="0.78740157480314965" bottom="0.19685039370078741" header="0.31496062992125984" footer="0.31496062992125984"/>
  <pageSetup paperSize="9" scale="80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Прилож.№4</vt:lpstr>
      <vt:lpstr>Приложение №5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ЖуковаВА</dc:creator>
  <cp:lastModifiedBy>Юрист</cp:lastModifiedBy>
  <cp:lastPrinted>2022-03-30T06:30:53Z</cp:lastPrinted>
  <dcterms:created xsi:type="dcterms:W3CDTF">2013-11-29T03:50:45Z</dcterms:created>
  <dcterms:modified xsi:type="dcterms:W3CDTF">2022-03-30T06:33:03Z</dcterms:modified>
</cp:coreProperties>
</file>